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0" yWindow="825" windowWidth="15150" windowHeight="7590"/>
  </bookViews>
  <sheets>
    <sheet name="מתכננים ויועצים" sheetId="7" r:id="rId1"/>
    <sheet name="עמוד 2" sheetId="8" r:id="rId2"/>
    <sheet name="גיליון1" sheetId="9" r:id="rId3"/>
  </sheets>
  <definedNames>
    <definedName name="_xlnm.Print_Area" localSheetId="0">'מתכננים ויועצים'!$A$2:$BS$56</definedName>
    <definedName name="_xlnm.Print_Area" localSheetId="1">'עמוד 2'!$A$2:$BS$56</definedName>
    <definedName name="סך_שעות" localSheetId="1">'עמוד 2'!$AA$45</definedName>
    <definedName name="סך_שעות">'מתכננים ויועצים'!$AA$45</definedName>
  </definedNames>
  <calcPr calcId="145621"/>
</workbook>
</file>

<file path=xl/calcChain.xml><?xml version="1.0" encoding="utf-8"?>
<calcChain xmlns="http://schemas.openxmlformats.org/spreadsheetml/2006/main">
  <c r="AA49" i="8" l="1"/>
  <c r="AA49" i="7"/>
  <c r="AA43" i="7" l="1"/>
  <c r="C38" i="8"/>
  <c r="D41" i="8" l="1"/>
  <c r="C37" i="8"/>
  <c r="J37" i="8" s="1"/>
  <c r="D31" i="8"/>
  <c r="D29" i="8"/>
  <c r="J31" i="8"/>
  <c r="J29" i="8"/>
  <c r="B18" i="8"/>
  <c r="J18" i="8" s="1"/>
  <c r="B16" i="8"/>
  <c r="B13" i="8"/>
  <c r="C36" i="8"/>
  <c r="J36" i="8" s="1"/>
  <c r="D26" i="8"/>
  <c r="G24" i="8"/>
  <c r="C24" i="8"/>
  <c r="B11" i="8"/>
  <c r="M4" i="8"/>
  <c r="T4" i="8"/>
  <c r="AM53" i="8" s="1"/>
  <c r="AF4" i="8"/>
  <c r="AP4" i="8"/>
  <c r="AQ4" i="8"/>
  <c r="CR41" i="8"/>
  <c r="CQ41" i="8"/>
  <c r="CN41" i="8"/>
  <c r="BV41" i="8"/>
  <c r="BU41" i="8"/>
  <c r="BR41" i="8"/>
  <c r="BT41" i="8" s="1"/>
  <c r="BX41" i="8" s="1"/>
  <c r="AN41" i="8"/>
  <c r="AM41" i="8"/>
  <c r="Y41" i="8"/>
  <c r="AF41" i="8" s="1"/>
  <c r="DD41" i="8" s="1"/>
  <c r="X41" i="8"/>
  <c r="CR40" i="8"/>
  <c r="CQ40" i="8"/>
  <c r="CN40" i="8"/>
  <c r="BV40" i="8"/>
  <c r="BU40" i="8"/>
  <c r="BR40" i="8"/>
  <c r="BT40" i="8" s="1"/>
  <c r="BX40" i="8" s="1"/>
  <c r="AM40" i="8"/>
  <c r="AN40" i="8" s="1"/>
  <c r="Y40" i="8"/>
  <c r="AF40" i="8" s="1"/>
  <c r="DD40" i="8" s="1"/>
  <c r="X40" i="8"/>
  <c r="CR39" i="8"/>
  <c r="CQ39" i="8"/>
  <c r="CN39" i="8"/>
  <c r="BV39" i="8"/>
  <c r="BU39" i="8"/>
  <c r="BR39" i="8"/>
  <c r="BT39" i="8" s="1"/>
  <c r="BX39" i="8" s="1"/>
  <c r="AN39" i="8"/>
  <c r="AM39" i="8"/>
  <c r="Y39" i="8"/>
  <c r="AF39" i="8" s="1"/>
  <c r="DD39" i="8" s="1"/>
  <c r="X39" i="8"/>
  <c r="CR38" i="8"/>
  <c r="CQ38" i="8"/>
  <c r="CN38" i="8"/>
  <c r="BV38" i="8"/>
  <c r="BU38" i="8"/>
  <c r="BR38" i="8"/>
  <c r="BT38" i="8" s="1"/>
  <c r="BX38" i="8" s="1"/>
  <c r="AN38" i="8"/>
  <c r="AM38" i="8"/>
  <c r="Y38" i="8"/>
  <c r="AF38" i="8" s="1"/>
  <c r="DD38" i="8" s="1"/>
  <c r="X38" i="8"/>
  <c r="CR37" i="8"/>
  <c r="CQ37" i="8"/>
  <c r="CN37" i="8"/>
  <c r="BV37" i="8"/>
  <c r="BU37" i="8"/>
  <c r="BR37" i="8"/>
  <c r="BT37" i="8" s="1"/>
  <c r="BX37" i="8" s="1"/>
  <c r="AN37" i="8"/>
  <c r="AM37" i="8"/>
  <c r="Y37" i="8"/>
  <c r="AF37" i="8" s="1"/>
  <c r="DD37" i="8" s="1"/>
  <c r="X37" i="8"/>
  <c r="CR36" i="8"/>
  <c r="CQ36" i="8"/>
  <c r="CN36" i="8"/>
  <c r="BV36" i="8"/>
  <c r="BU36" i="8"/>
  <c r="BR36" i="8"/>
  <c r="BT36" i="8" s="1"/>
  <c r="BX36" i="8" s="1"/>
  <c r="AN36" i="8"/>
  <c r="AM36" i="8"/>
  <c r="Y36" i="8"/>
  <c r="AF36" i="8" s="1"/>
  <c r="DD36" i="8" s="1"/>
  <c r="X36" i="8"/>
  <c r="CR35" i="8"/>
  <c r="CQ35" i="8"/>
  <c r="CN35" i="8"/>
  <c r="BV35" i="8"/>
  <c r="BU35" i="8"/>
  <c r="BR35" i="8"/>
  <c r="BT35" i="8" s="1"/>
  <c r="BX35" i="8" s="1"/>
  <c r="AN35" i="8"/>
  <c r="AM35" i="8"/>
  <c r="Y35" i="8"/>
  <c r="AF35" i="8" s="1"/>
  <c r="DD35" i="8" s="1"/>
  <c r="X35" i="8"/>
  <c r="CR34" i="8"/>
  <c r="CQ34" i="8"/>
  <c r="CN34" i="8"/>
  <c r="BV34" i="8"/>
  <c r="BU34" i="8"/>
  <c r="BT34" i="8"/>
  <c r="BX34" i="8" s="1"/>
  <c r="BR34" i="8"/>
  <c r="AN34" i="8"/>
  <c r="AM34" i="8"/>
  <c r="AF34" i="8"/>
  <c r="DD34" i="8" s="1"/>
  <c r="Y34" i="8"/>
  <c r="X34" i="8"/>
  <c r="CR33" i="8"/>
  <c r="CQ33" i="8"/>
  <c r="CN33" i="8"/>
  <c r="BV33" i="8"/>
  <c r="BU33" i="8"/>
  <c r="BR33" i="8"/>
  <c r="BT33" i="8" s="1"/>
  <c r="BX33" i="8" s="1"/>
  <c r="AN33" i="8"/>
  <c r="AM33" i="8"/>
  <c r="Y33" i="8"/>
  <c r="AF33" i="8" s="1"/>
  <c r="DD33" i="8" s="1"/>
  <c r="X33" i="8"/>
  <c r="CR32" i="8"/>
  <c r="CQ32" i="8"/>
  <c r="CN32" i="8"/>
  <c r="BV32" i="8"/>
  <c r="BU32" i="8"/>
  <c r="BR32" i="8"/>
  <c r="BT32" i="8" s="1"/>
  <c r="BX32" i="8" s="1"/>
  <c r="AN32" i="8"/>
  <c r="AM32" i="8"/>
  <c r="Y32" i="8"/>
  <c r="AF32" i="8" s="1"/>
  <c r="DD32" i="8" s="1"/>
  <c r="X32" i="8"/>
  <c r="CR31" i="8"/>
  <c r="CQ31" i="8"/>
  <c r="CN31" i="8"/>
  <c r="BV31" i="8"/>
  <c r="BU31" i="8"/>
  <c r="BT31" i="8"/>
  <c r="BX31" i="8" s="1"/>
  <c r="BR31" i="8"/>
  <c r="AN31" i="8"/>
  <c r="AM31" i="8"/>
  <c r="AF31" i="8"/>
  <c r="DD31" i="8" s="1"/>
  <c r="Y31" i="8"/>
  <c r="X31" i="8"/>
  <c r="CR30" i="8"/>
  <c r="CQ30" i="8"/>
  <c r="CN30" i="8"/>
  <c r="BV30" i="8"/>
  <c r="BU30" i="8"/>
  <c r="BT30" i="8"/>
  <c r="BX30" i="8" s="1"/>
  <c r="BR30" i="8"/>
  <c r="AN30" i="8"/>
  <c r="AM30" i="8"/>
  <c r="AF30" i="8"/>
  <c r="DD30" i="8" s="1"/>
  <c r="Y30" i="8"/>
  <c r="X30" i="8"/>
  <c r="CR29" i="8"/>
  <c r="CQ29" i="8"/>
  <c r="CN29" i="8"/>
  <c r="BV29" i="8"/>
  <c r="BU29" i="8"/>
  <c r="BR29" i="8"/>
  <c r="BT29" i="8" s="1"/>
  <c r="BX29" i="8" s="1"/>
  <c r="AN29" i="8"/>
  <c r="AM29" i="8"/>
  <c r="Y29" i="8"/>
  <c r="AF29" i="8" s="1"/>
  <c r="DD29" i="8" s="1"/>
  <c r="X29" i="8"/>
  <c r="CR28" i="8"/>
  <c r="CQ28" i="8"/>
  <c r="CN28" i="8"/>
  <c r="BV28" i="8"/>
  <c r="BU28" i="8"/>
  <c r="BR28" i="8"/>
  <c r="BT28" i="8" s="1"/>
  <c r="BX28" i="8" s="1"/>
  <c r="AN28" i="8"/>
  <c r="AM28" i="8"/>
  <c r="Y28" i="8"/>
  <c r="AF28" i="8" s="1"/>
  <c r="DD28" i="8" s="1"/>
  <c r="X28" i="8"/>
  <c r="CR27" i="8"/>
  <c r="CQ27" i="8"/>
  <c r="CN27" i="8"/>
  <c r="BV27" i="8"/>
  <c r="BU27" i="8"/>
  <c r="BT27" i="8"/>
  <c r="BX27" i="8" s="1"/>
  <c r="BR27" i="8"/>
  <c r="AN27" i="8"/>
  <c r="AM27" i="8"/>
  <c r="AF27" i="8"/>
  <c r="DD27" i="8" s="1"/>
  <c r="Y27" i="8"/>
  <c r="X27" i="8"/>
  <c r="CR26" i="8"/>
  <c r="CQ26" i="8"/>
  <c r="CN26" i="8"/>
  <c r="BV26" i="8"/>
  <c r="BU26" i="8"/>
  <c r="BR26" i="8"/>
  <c r="BT26" i="8" s="1"/>
  <c r="BX26" i="8" s="1"/>
  <c r="AN26" i="8"/>
  <c r="AM26" i="8"/>
  <c r="Y26" i="8"/>
  <c r="AF26" i="8" s="1"/>
  <c r="DD26" i="8" s="1"/>
  <c r="X26" i="8"/>
  <c r="J26" i="8"/>
  <c r="CR25" i="8"/>
  <c r="CQ25" i="8"/>
  <c r="CN25" i="8"/>
  <c r="BV25" i="8"/>
  <c r="BU25" i="8"/>
  <c r="BR25" i="8"/>
  <c r="BT25" i="8" s="1"/>
  <c r="BX25" i="8" s="1"/>
  <c r="AN25" i="8"/>
  <c r="AM25" i="8"/>
  <c r="Y25" i="8"/>
  <c r="AF25" i="8" s="1"/>
  <c r="DD25" i="8" s="1"/>
  <c r="X25" i="8"/>
  <c r="J25" i="8"/>
  <c r="CR24" i="8"/>
  <c r="CQ24" i="8"/>
  <c r="CN24" i="8"/>
  <c r="BV24" i="8"/>
  <c r="BU24" i="8"/>
  <c r="BR24" i="8"/>
  <c r="BT24" i="8" s="1"/>
  <c r="BX24" i="8" s="1"/>
  <c r="AN24" i="8"/>
  <c r="AM24" i="8"/>
  <c r="Y24" i="8"/>
  <c r="AF24" i="8" s="1"/>
  <c r="DD24" i="8" s="1"/>
  <c r="X24" i="8"/>
  <c r="J24" i="8"/>
  <c r="CR23" i="8"/>
  <c r="CQ23" i="8"/>
  <c r="CN23" i="8"/>
  <c r="BX23" i="8"/>
  <c r="CB23" i="8" s="1"/>
  <c r="BV23" i="8"/>
  <c r="BU23" i="8"/>
  <c r="BR23" i="8"/>
  <c r="BT23" i="8" s="1"/>
  <c r="AN23" i="8"/>
  <c r="AM23" i="8"/>
  <c r="Y23" i="8"/>
  <c r="AF23" i="8" s="1"/>
  <c r="DD23" i="8" s="1"/>
  <c r="X23" i="8"/>
  <c r="CR22" i="8"/>
  <c r="CQ22" i="8"/>
  <c r="CN22" i="8"/>
  <c r="BV22" i="8"/>
  <c r="BU22" i="8"/>
  <c r="BR22" i="8"/>
  <c r="BT22" i="8" s="1"/>
  <c r="BX22" i="8" s="1"/>
  <c r="AM22" i="8"/>
  <c r="AN22" i="8" s="1"/>
  <c r="Y22" i="8"/>
  <c r="AF22" i="8" s="1"/>
  <c r="DD22" i="8" s="1"/>
  <c r="X22" i="8"/>
  <c r="CR21" i="8"/>
  <c r="CQ21" i="8"/>
  <c r="CN21" i="8"/>
  <c r="BV21" i="8"/>
  <c r="BU21" i="8"/>
  <c r="BT21" i="8"/>
  <c r="BX21" i="8" s="1"/>
  <c r="BR21" i="8"/>
  <c r="AN21" i="8"/>
  <c r="AM21" i="8"/>
  <c r="AF21" i="8"/>
  <c r="DD21" i="8" s="1"/>
  <c r="Y21" i="8"/>
  <c r="X21" i="8"/>
  <c r="CR20" i="8"/>
  <c r="CQ20" i="8"/>
  <c r="CN20" i="8"/>
  <c r="BV20" i="8"/>
  <c r="BU20" i="8"/>
  <c r="BR20" i="8"/>
  <c r="BT20" i="8" s="1"/>
  <c r="BX20" i="8" s="1"/>
  <c r="AN20" i="8"/>
  <c r="AM20" i="8"/>
  <c r="Y20" i="8"/>
  <c r="AF20" i="8" s="1"/>
  <c r="DD20" i="8" s="1"/>
  <c r="X20" i="8"/>
  <c r="CR19" i="8"/>
  <c r="CQ19" i="8"/>
  <c r="CN19" i="8"/>
  <c r="BV19" i="8"/>
  <c r="BU19" i="8"/>
  <c r="BT19" i="8"/>
  <c r="BX19" i="8" s="1"/>
  <c r="BR19" i="8"/>
  <c r="AN19" i="8"/>
  <c r="AM19" i="8"/>
  <c r="AF19" i="8"/>
  <c r="DD19" i="8" s="1"/>
  <c r="Y19" i="8"/>
  <c r="X19" i="8"/>
  <c r="CR18" i="8"/>
  <c r="CQ18" i="8"/>
  <c r="CN18" i="8"/>
  <c r="BV18" i="8"/>
  <c r="BU18" i="8"/>
  <c r="BR18" i="8"/>
  <c r="BT18" i="8" s="1"/>
  <c r="BX18" i="8" s="1"/>
  <c r="AN18" i="8"/>
  <c r="AM18" i="8"/>
  <c r="Y18" i="8"/>
  <c r="AF18" i="8" s="1"/>
  <c r="DD18" i="8" s="1"/>
  <c r="X18" i="8"/>
  <c r="CR17" i="8"/>
  <c r="CQ17" i="8"/>
  <c r="CN17" i="8"/>
  <c r="BV17" i="8"/>
  <c r="BU17" i="8"/>
  <c r="BR17" i="8"/>
  <c r="BT17" i="8" s="1"/>
  <c r="BX17" i="8" s="1"/>
  <c r="AN17" i="8"/>
  <c r="AM17" i="8"/>
  <c r="Y17" i="8"/>
  <c r="AF17" i="8" s="1"/>
  <c r="DD17" i="8" s="1"/>
  <c r="X17" i="8"/>
  <c r="CR16" i="8"/>
  <c r="CQ16" i="8"/>
  <c r="CN16" i="8"/>
  <c r="BV16" i="8"/>
  <c r="BU16" i="8"/>
  <c r="BT16" i="8"/>
  <c r="BX16" i="8" s="1"/>
  <c r="BR16" i="8"/>
  <c r="AN16" i="8"/>
  <c r="AM16" i="8"/>
  <c r="AF16" i="8"/>
  <c r="DD16" i="8" s="1"/>
  <c r="Y16" i="8"/>
  <c r="X16" i="8"/>
  <c r="J16" i="8"/>
  <c r="CR15" i="8"/>
  <c r="CQ15" i="8"/>
  <c r="CN15" i="8"/>
  <c r="BV15" i="8"/>
  <c r="BU15" i="8"/>
  <c r="BT15" i="8"/>
  <c r="BX15" i="8" s="1"/>
  <c r="BR15" i="8"/>
  <c r="AN15" i="8"/>
  <c r="AM15" i="8"/>
  <c r="AF15" i="8"/>
  <c r="DD15" i="8" s="1"/>
  <c r="Y15" i="8"/>
  <c r="X15" i="8"/>
  <c r="CR14" i="8"/>
  <c r="CQ14" i="8"/>
  <c r="CN14" i="8"/>
  <c r="BV14" i="8"/>
  <c r="BU14" i="8"/>
  <c r="BR14" i="8"/>
  <c r="BT14" i="8" s="1"/>
  <c r="BX14" i="8" s="1"/>
  <c r="AN14" i="8"/>
  <c r="AM14" i="8"/>
  <c r="Y14" i="8"/>
  <c r="AF14" i="8" s="1"/>
  <c r="DD14" i="8" s="1"/>
  <c r="X14" i="8"/>
  <c r="CR13" i="8"/>
  <c r="CQ13" i="8"/>
  <c r="CN13" i="8"/>
  <c r="BV13" i="8"/>
  <c r="BU13" i="8"/>
  <c r="BT13" i="8"/>
  <c r="BX13" i="8" s="1"/>
  <c r="BR13" i="8"/>
  <c r="AN13" i="8"/>
  <c r="AM13" i="8"/>
  <c r="AF13" i="8"/>
  <c r="DD13" i="8" s="1"/>
  <c r="Y13" i="8"/>
  <c r="X13" i="8"/>
  <c r="J13" i="8"/>
  <c r="CR12" i="8"/>
  <c r="CQ12" i="8"/>
  <c r="CN12" i="8"/>
  <c r="BV12" i="8"/>
  <c r="BU12" i="8"/>
  <c r="BT12" i="8"/>
  <c r="BX12" i="8" s="1"/>
  <c r="BR12" i="8"/>
  <c r="AN12" i="8"/>
  <c r="AM12" i="8"/>
  <c r="AF12" i="8"/>
  <c r="DD12" i="8" s="1"/>
  <c r="Y12" i="8"/>
  <c r="X12" i="8"/>
  <c r="CR11" i="8"/>
  <c r="CQ11" i="8"/>
  <c r="CN11" i="8"/>
  <c r="BV11" i="8"/>
  <c r="BU11" i="8"/>
  <c r="BR11" i="8"/>
  <c r="BT11" i="8" s="1"/>
  <c r="BX11" i="8" s="1"/>
  <c r="AM11" i="8"/>
  <c r="AN11" i="8" s="1"/>
  <c r="Y11" i="8"/>
  <c r="AF11" i="8" s="1"/>
  <c r="X11" i="8"/>
  <c r="J11" i="8"/>
  <c r="BI6" i="8"/>
  <c r="E5" i="8"/>
  <c r="D5" i="8"/>
  <c r="C5" i="8"/>
  <c r="B5" i="8"/>
  <c r="J41" i="8" l="1"/>
  <c r="AA43" i="8"/>
  <c r="AH43" i="8" s="1"/>
  <c r="CR44" i="8"/>
  <c r="D33" i="8"/>
  <c r="J42" i="8"/>
  <c r="F5" i="8"/>
  <c r="AF45" i="8"/>
  <c r="DD11" i="8"/>
  <c r="AA44" i="8" s="1"/>
  <c r="AH44" i="8" s="1"/>
  <c r="CG13" i="8"/>
  <c r="CJ13" i="8" s="1"/>
  <c r="CB13" i="8"/>
  <c r="CB14" i="8"/>
  <c r="CG14" i="8"/>
  <c r="CJ14" i="8" s="1"/>
  <c r="CB15" i="8"/>
  <c r="CG15" i="8"/>
  <c r="CJ15" i="8" s="1"/>
  <c r="CG18" i="8"/>
  <c r="CJ18" i="8" s="1"/>
  <c r="CB18" i="8"/>
  <c r="CB19" i="8"/>
  <c r="CG19" i="8"/>
  <c r="CJ19" i="8" s="1"/>
  <c r="CG20" i="8"/>
  <c r="CJ20" i="8" s="1"/>
  <c r="CB20" i="8"/>
  <c r="CB21" i="8"/>
  <c r="CG21" i="8"/>
  <c r="CJ21" i="8" s="1"/>
  <c r="CG11" i="8"/>
  <c r="CJ11" i="8" s="1"/>
  <c r="CB11" i="8"/>
  <c r="CB12" i="8"/>
  <c r="CG12" i="8"/>
  <c r="CJ12" i="8" s="1"/>
  <c r="CB16" i="8"/>
  <c r="CG16" i="8"/>
  <c r="CJ16" i="8" s="1"/>
  <c r="CG17" i="8"/>
  <c r="CJ17" i="8" s="1"/>
  <c r="CB17" i="8"/>
  <c r="CG22" i="8"/>
  <c r="CJ22" i="8" s="1"/>
  <c r="CB22" i="8"/>
  <c r="CB24" i="8"/>
  <c r="CG24" i="8"/>
  <c r="CJ24" i="8" s="1"/>
  <c r="CQ44" i="8"/>
  <c r="CQ45" i="8" s="1"/>
  <c r="CG23" i="8"/>
  <c r="CJ23" i="8" s="1"/>
  <c r="CB25" i="8"/>
  <c r="CG25" i="8"/>
  <c r="CJ25" i="8" s="1"/>
  <c r="CB29" i="8"/>
  <c r="CG29" i="8"/>
  <c r="CJ29" i="8" s="1"/>
  <c r="CG30" i="8"/>
  <c r="CJ30" i="8" s="1"/>
  <c r="CB30" i="8"/>
  <c r="CB33" i="8"/>
  <c r="CG33" i="8"/>
  <c r="CJ33" i="8" s="1"/>
  <c r="CG34" i="8"/>
  <c r="CJ34" i="8" s="1"/>
  <c r="CB34" i="8"/>
  <c r="CB35" i="8"/>
  <c r="CG35" i="8"/>
  <c r="CJ35" i="8" s="1"/>
  <c r="CB37" i="8"/>
  <c r="CG37" i="8"/>
  <c r="CJ37" i="8" s="1"/>
  <c r="CG38" i="8"/>
  <c r="CJ38" i="8" s="1"/>
  <c r="CB38" i="8"/>
  <c r="CB39" i="8"/>
  <c r="CG39" i="8"/>
  <c r="CJ39" i="8" s="1"/>
  <c r="CG41" i="8"/>
  <c r="CJ41" i="8" s="1"/>
  <c r="CB41" i="8"/>
  <c r="CB26" i="8"/>
  <c r="CG26" i="8"/>
  <c r="CJ26" i="8" s="1"/>
  <c r="CG27" i="8"/>
  <c r="CJ27" i="8" s="1"/>
  <c r="CB27" i="8"/>
  <c r="CB28" i="8"/>
  <c r="CG28" i="8"/>
  <c r="CJ28" i="8" s="1"/>
  <c r="CG31" i="8"/>
  <c r="CJ31" i="8" s="1"/>
  <c r="CB31" i="8"/>
  <c r="CB32" i="8"/>
  <c r="CG32" i="8"/>
  <c r="CJ32" i="8" s="1"/>
  <c r="CB36" i="8"/>
  <c r="CG36" i="8"/>
  <c r="CJ36" i="8" s="1"/>
  <c r="CG40" i="8"/>
  <c r="CJ40" i="8" s="1"/>
  <c r="CB40" i="8"/>
  <c r="AI44" i="8"/>
  <c r="K42" i="8" l="1"/>
  <c r="AA45" i="8"/>
  <c r="AH42" i="8"/>
  <c r="DD16" i="7"/>
  <c r="DD17" i="7"/>
  <c r="DD19" i="7"/>
  <c r="DD20" i="7"/>
  <c r="DD21" i="7"/>
  <c r="DD22" i="7"/>
  <c r="DD23" i="7"/>
  <c r="DD24" i="7"/>
  <c r="DD25" i="7"/>
  <c r="DD26" i="7"/>
  <c r="DD27" i="7"/>
  <c r="DD28" i="7"/>
  <c r="DD29" i="7"/>
  <c r="DD30" i="7"/>
  <c r="DD31" i="7"/>
  <c r="DD32" i="7"/>
  <c r="DD33" i="7"/>
  <c r="DD34" i="7"/>
  <c r="DD35" i="7"/>
  <c r="DD36" i="7"/>
  <c r="DD37" i="7"/>
  <c r="DD40" i="7"/>
  <c r="DD41" i="7"/>
  <c r="AI45" i="8" l="1"/>
  <c r="CF49" i="8"/>
  <c r="AA46" i="8"/>
  <c r="Y16" i="7"/>
  <c r="Y17" i="7"/>
  <c r="Y19" i="7"/>
  <c r="Y20" i="7"/>
  <c r="Y21" i="7"/>
  <c r="Y22" i="7"/>
  <c r="Y23" i="7"/>
  <c r="Y24" i="7"/>
  <c r="Y25" i="7"/>
  <c r="Y26" i="7"/>
  <c r="Y27" i="7"/>
  <c r="Y28" i="7"/>
  <c r="Y29" i="7"/>
  <c r="Y30" i="7"/>
  <c r="Y31" i="7"/>
  <c r="Y32" i="7"/>
  <c r="Y33" i="7"/>
  <c r="Y34" i="7"/>
  <c r="Y35" i="7"/>
  <c r="Y36" i="7"/>
  <c r="Y37" i="7"/>
  <c r="Y40" i="7"/>
  <c r="Y41" i="7"/>
  <c r="CL49" i="8" l="1"/>
  <c r="CN49" i="8"/>
  <c r="X12" i="7"/>
  <c r="X13" i="7"/>
  <c r="Y13" i="7" s="1"/>
  <c r="X14" i="7"/>
  <c r="X15" i="7"/>
  <c r="Y15" i="7" s="1"/>
  <c r="AF15" i="7" s="1"/>
  <c r="DD15" i="7" s="1"/>
  <c r="X16" i="7"/>
  <c r="X17" i="7"/>
  <c r="X18" i="7"/>
  <c r="Y18" i="7" s="1"/>
  <c r="AF18" i="7" s="1"/>
  <c r="DD18" i="7" s="1"/>
  <c r="X19" i="7"/>
  <c r="X20" i="7"/>
  <c r="X21" i="7"/>
  <c r="X22" i="7"/>
  <c r="X23" i="7"/>
  <c r="X24" i="7"/>
  <c r="X25" i="7"/>
  <c r="X26" i="7"/>
  <c r="X27" i="7"/>
  <c r="X28" i="7"/>
  <c r="X29" i="7"/>
  <c r="X30" i="7"/>
  <c r="X31" i="7"/>
  <c r="X32" i="7"/>
  <c r="X33" i="7"/>
  <c r="X34" i="7"/>
  <c r="X35" i="7"/>
  <c r="X36" i="7"/>
  <c r="X37" i="7"/>
  <c r="X38" i="7"/>
  <c r="Y38" i="7" s="1"/>
  <c r="X39" i="7"/>
  <c r="Y39" i="7" s="1"/>
  <c r="AF39" i="7" s="1"/>
  <c r="DD39" i="7" s="1"/>
  <c r="X40" i="7"/>
  <c r="X41" i="7"/>
  <c r="X11" i="7"/>
  <c r="AF16" i="7"/>
  <c r="AF17" i="7"/>
  <c r="AF20" i="7"/>
  <c r="AF21" i="7"/>
  <c r="AF22" i="7"/>
  <c r="AF24" i="7"/>
  <c r="AF25" i="7"/>
  <c r="AF26" i="7"/>
  <c r="AF28" i="7"/>
  <c r="AF29" i="7"/>
  <c r="AF30" i="7"/>
  <c r="AF32" i="7"/>
  <c r="AF33" i="7"/>
  <c r="AF34" i="7"/>
  <c r="AF36" i="7"/>
  <c r="AF37" i="7"/>
  <c r="AF38" i="7"/>
  <c r="DD38" i="7" s="1"/>
  <c r="AF40" i="7"/>
  <c r="AF41" i="7"/>
  <c r="AF13" i="7"/>
  <c r="DD13" i="7" s="1"/>
  <c r="AF19" i="7"/>
  <c r="AF23" i="7"/>
  <c r="AF27" i="7"/>
  <c r="AF31" i="7"/>
  <c r="AF35" i="7"/>
  <c r="Y11" i="7" l="1"/>
  <c r="AF11" i="7" s="1"/>
  <c r="Y14" i="7"/>
  <c r="AF14" i="7" s="1"/>
  <c r="DD14" i="7" s="1"/>
  <c r="Y12" i="7"/>
  <c r="AF12" i="7" s="1"/>
  <c r="DD12" i="7" s="1"/>
  <c r="D33" i="7"/>
  <c r="BU12" i="7"/>
  <c r="BV12" i="7"/>
  <c r="BU13" i="7"/>
  <c r="BV13" i="7"/>
  <c r="BU14" i="7"/>
  <c r="BV14" i="7"/>
  <c r="BU15" i="7"/>
  <c r="BV15" i="7"/>
  <c r="BU16" i="7"/>
  <c r="BV16" i="7"/>
  <c r="BU17" i="7"/>
  <c r="BV17" i="7"/>
  <c r="BU18" i="7"/>
  <c r="BV18" i="7"/>
  <c r="BU19" i="7"/>
  <c r="BV19" i="7"/>
  <c r="BU20" i="7"/>
  <c r="BV20" i="7"/>
  <c r="BU21" i="7"/>
  <c r="BV21" i="7"/>
  <c r="BU22" i="7"/>
  <c r="BV22" i="7"/>
  <c r="BU23" i="7"/>
  <c r="BV23" i="7"/>
  <c r="BU24" i="7"/>
  <c r="BV24" i="7"/>
  <c r="BU25" i="7"/>
  <c r="BV25" i="7"/>
  <c r="BU26" i="7"/>
  <c r="BV26" i="7"/>
  <c r="BU27" i="7"/>
  <c r="BV27" i="7"/>
  <c r="BU28" i="7"/>
  <c r="BV28" i="7"/>
  <c r="BU29" i="7"/>
  <c r="BV29" i="7"/>
  <c r="BU30" i="7"/>
  <c r="BV30" i="7"/>
  <c r="BU31" i="7"/>
  <c r="BV31" i="7"/>
  <c r="BU32" i="7"/>
  <c r="BV32" i="7"/>
  <c r="BU33" i="7"/>
  <c r="BV33" i="7"/>
  <c r="BU34" i="7"/>
  <c r="BV34" i="7"/>
  <c r="BU35" i="7"/>
  <c r="BV35" i="7"/>
  <c r="BU36" i="7"/>
  <c r="BV36" i="7"/>
  <c r="BU37" i="7"/>
  <c r="BV37" i="7"/>
  <c r="BU38" i="7"/>
  <c r="BV38" i="7"/>
  <c r="BU39" i="7"/>
  <c r="BV39" i="7"/>
  <c r="BU40" i="7"/>
  <c r="BV40" i="7"/>
  <c r="BU41" i="7"/>
  <c r="BV41" i="7"/>
  <c r="BV11" i="7"/>
  <c r="BU11" i="7"/>
  <c r="BR12" i="7"/>
  <c r="BT12" i="7" s="1"/>
  <c r="BR13" i="7"/>
  <c r="BT13" i="7" s="1"/>
  <c r="BR14" i="7"/>
  <c r="BT14" i="7" s="1"/>
  <c r="BR15" i="7"/>
  <c r="BT15" i="7" s="1"/>
  <c r="BR16" i="7"/>
  <c r="BT16" i="7" s="1"/>
  <c r="BR17" i="7"/>
  <c r="BT17" i="7" s="1"/>
  <c r="BR18" i="7"/>
  <c r="BT18" i="7" s="1"/>
  <c r="BR19" i="7"/>
  <c r="BT19" i="7" s="1"/>
  <c r="BR20" i="7"/>
  <c r="BT20" i="7" s="1"/>
  <c r="BR21" i="7"/>
  <c r="BT21" i="7" s="1"/>
  <c r="BR22" i="7"/>
  <c r="BT22" i="7" s="1"/>
  <c r="BR23" i="7"/>
  <c r="BT23" i="7" s="1"/>
  <c r="BR24" i="7"/>
  <c r="BT24" i="7" s="1"/>
  <c r="BR25" i="7"/>
  <c r="BT25" i="7" s="1"/>
  <c r="BX25" i="7" s="1"/>
  <c r="CB25" i="7" s="1"/>
  <c r="BR26" i="7"/>
  <c r="BT26" i="7" s="1"/>
  <c r="BR27" i="7"/>
  <c r="BT27" i="7" s="1"/>
  <c r="BR28" i="7"/>
  <c r="BT28" i="7" s="1"/>
  <c r="BR29" i="7"/>
  <c r="BT29" i="7" s="1"/>
  <c r="BX29" i="7" s="1"/>
  <c r="CB29" i="7" s="1"/>
  <c r="BR30" i="7"/>
  <c r="BT30" i="7" s="1"/>
  <c r="BR31" i="7"/>
  <c r="BT31" i="7" s="1"/>
  <c r="BR32" i="7"/>
  <c r="BT32" i="7" s="1"/>
  <c r="BR33" i="7"/>
  <c r="BT33" i="7" s="1"/>
  <c r="BR34" i="7"/>
  <c r="BT34" i="7" s="1"/>
  <c r="BR35" i="7"/>
  <c r="BT35" i="7" s="1"/>
  <c r="BR36" i="7"/>
  <c r="BT36" i="7" s="1"/>
  <c r="BX36" i="7" s="1"/>
  <c r="BR37" i="7"/>
  <c r="BT37" i="7" s="1"/>
  <c r="BR38" i="7"/>
  <c r="BT38" i="7" s="1"/>
  <c r="BR39" i="7"/>
  <c r="BT39" i="7" s="1"/>
  <c r="BR40" i="7"/>
  <c r="BT40" i="7" s="1"/>
  <c r="BR41" i="7"/>
  <c r="BT41" i="7" s="1"/>
  <c r="BR11" i="7"/>
  <c r="BT11" i="7" s="1"/>
  <c r="AN13" i="7"/>
  <c r="AN14" i="7"/>
  <c r="AN15" i="7"/>
  <c r="AN16" i="7"/>
  <c r="AN17" i="7"/>
  <c r="AN18" i="7"/>
  <c r="AN19" i="7"/>
  <c r="AN20" i="7"/>
  <c r="AN21" i="7"/>
  <c r="AN23" i="7"/>
  <c r="AN24" i="7"/>
  <c r="AN25" i="7"/>
  <c r="AN26" i="7"/>
  <c r="AN27" i="7"/>
  <c r="AN28" i="7"/>
  <c r="AN29" i="7"/>
  <c r="AN30" i="7"/>
  <c r="AN31" i="7"/>
  <c r="AN32" i="7"/>
  <c r="AN33" i="7"/>
  <c r="AN34" i="7"/>
  <c r="AN35" i="7"/>
  <c r="AN36" i="7"/>
  <c r="AN37" i="7"/>
  <c r="AN38" i="7"/>
  <c r="AN39" i="7"/>
  <c r="AN41" i="7"/>
  <c r="AM53" i="7"/>
  <c r="J11" i="7"/>
  <c r="CN17" i="7"/>
  <c r="AM11" i="7"/>
  <c r="AN11" i="7"/>
  <c r="AM12" i="7"/>
  <c r="AN12" i="7"/>
  <c r="AM13" i="7"/>
  <c r="AM14" i="7"/>
  <c r="AM15" i="7"/>
  <c r="AM16" i="7"/>
  <c r="AM17" i="7"/>
  <c r="AM18" i="7"/>
  <c r="AM19" i="7"/>
  <c r="AM20" i="7"/>
  <c r="AM21" i="7"/>
  <c r="AM22" i="7"/>
  <c r="AN22" i="7" s="1"/>
  <c r="AM23" i="7"/>
  <c r="AM24" i="7"/>
  <c r="AM25" i="7"/>
  <c r="AM26" i="7"/>
  <c r="AM27" i="7"/>
  <c r="AM28" i="7"/>
  <c r="AM29" i="7"/>
  <c r="AM30" i="7"/>
  <c r="AM31" i="7"/>
  <c r="AM32" i="7"/>
  <c r="AM33" i="7"/>
  <c r="AM34" i="7"/>
  <c r="AM35" i="7"/>
  <c r="AM36" i="7"/>
  <c r="AM37" i="7"/>
  <c r="AM38" i="7"/>
  <c r="AM39" i="7"/>
  <c r="AM40" i="7"/>
  <c r="AN40" i="7" s="1"/>
  <c r="AM41" i="7"/>
  <c r="B5" i="7"/>
  <c r="C5" i="7"/>
  <c r="D5" i="7"/>
  <c r="E5" i="7"/>
  <c r="BI6" i="7"/>
  <c r="CN11" i="7"/>
  <c r="CQ11" i="7"/>
  <c r="CR11" i="7"/>
  <c r="CQ12" i="7"/>
  <c r="CR12" i="7"/>
  <c r="J13" i="7"/>
  <c r="CQ13" i="7"/>
  <c r="CR13" i="7"/>
  <c r="CQ14" i="7"/>
  <c r="CR14" i="7"/>
  <c r="CQ15" i="7"/>
  <c r="CR15" i="7"/>
  <c r="J16" i="7"/>
  <c r="CQ16" i="7"/>
  <c r="CR16" i="7"/>
  <c r="CQ17" i="7"/>
  <c r="CR17" i="7"/>
  <c r="J18" i="7"/>
  <c r="CQ18" i="7"/>
  <c r="CR18" i="7"/>
  <c r="CQ19" i="7"/>
  <c r="CR19" i="7"/>
  <c r="CQ20" i="7"/>
  <c r="CR20" i="7"/>
  <c r="CQ21" i="7"/>
  <c r="CR21" i="7"/>
  <c r="CQ22" i="7"/>
  <c r="CR22" i="7"/>
  <c r="CQ23" i="7"/>
  <c r="CR23" i="7"/>
  <c r="J24" i="7"/>
  <c r="CQ24" i="7"/>
  <c r="CR24" i="7"/>
  <c r="J25" i="7"/>
  <c r="CQ25" i="7"/>
  <c r="CR25" i="7"/>
  <c r="J26" i="7"/>
  <c r="CQ26" i="7"/>
  <c r="CR26" i="7"/>
  <c r="CQ27" i="7"/>
  <c r="CR27" i="7"/>
  <c r="CQ28" i="7"/>
  <c r="CR28" i="7"/>
  <c r="J29" i="7"/>
  <c r="CQ29" i="7"/>
  <c r="CR29" i="7"/>
  <c r="CQ30" i="7"/>
  <c r="CR30" i="7"/>
  <c r="J31" i="7"/>
  <c r="CQ31" i="7"/>
  <c r="CR31" i="7"/>
  <c r="CQ32" i="7"/>
  <c r="CR32" i="7"/>
  <c r="CQ33" i="7"/>
  <c r="CR33" i="7"/>
  <c r="CQ34" i="7"/>
  <c r="CR34" i="7"/>
  <c r="CQ35" i="7"/>
  <c r="CR35" i="7"/>
  <c r="J36" i="7"/>
  <c r="CQ36" i="7"/>
  <c r="CR36" i="7"/>
  <c r="J37" i="7"/>
  <c r="CQ37" i="7"/>
  <c r="CR37" i="7"/>
  <c r="CQ38" i="7"/>
  <c r="CR38" i="7"/>
  <c r="CQ39" i="7"/>
  <c r="CR39" i="7"/>
  <c r="CQ40" i="7"/>
  <c r="CR40" i="7"/>
  <c r="J41" i="7"/>
  <c r="CQ41" i="7"/>
  <c r="CR41" i="7"/>
  <c r="CN13" i="7"/>
  <c r="CN15" i="7"/>
  <c r="CN18" i="7"/>
  <c r="CN16" i="7"/>
  <c r="CN14" i="7"/>
  <c r="CN12" i="7"/>
  <c r="CN19" i="7"/>
  <c r="CN20" i="7"/>
  <c r="CN21" i="7"/>
  <c r="CN22" i="7"/>
  <c r="CN23" i="7"/>
  <c r="CN24" i="7"/>
  <c r="CN25" i="7"/>
  <c r="CN26" i="7"/>
  <c r="CN27" i="7"/>
  <c r="CN28" i="7"/>
  <c r="CN29" i="7"/>
  <c r="CN30" i="7"/>
  <c r="CN31" i="7"/>
  <c r="CN32" i="7"/>
  <c r="CN33" i="7"/>
  <c r="CN34" i="7"/>
  <c r="CN35" i="7"/>
  <c r="CN36" i="7"/>
  <c r="CN37" i="7"/>
  <c r="CN38" i="7"/>
  <c r="CN39" i="7"/>
  <c r="CN41" i="7"/>
  <c r="CN40" i="7"/>
  <c r="BX27" i="7"/>
  <c r="CB27" i="7" s="1"/>
  <c r="CG25" i="7"/>
  <c r="CJ25" i="7" s="1"/>
  <c r="CG29" i="7"/>
  <c r="CJ29" i="7" s="1"/>
  <c r="J42" i="7" l="1"/>
  <c r="AF45" i="7"/>
  <c r="DD11" i="7"/>
  <c r="AA44" i="7" s="1"/>
  <c r="AA45" i="7" s="1"/>
  <c r="BX39" i="7"/>
  <c r="BX38" i="7"/>
  <c r="BX41" i="7"/>
  <c r="CG41" i="7" s="1"/>
  <c r="CJ41" i="7" s="1"/>
  <c r="BX35" i="7"/>
  <c r="BX23" i="7"/>
  <c r="BX21" i="7"/>
  <c r="BX19" i="7"/>
  <c r="BX17" i="7"/>
  <c r="BX15" i="7"/>
  <c r="BX13" i="7"/>
  <c r="BX22" i="7"/>
  <c r="CB22" i="7" s="1"/>
  <c r="BX20" i="7"/>
  <c r="BX18" i="7"/>
  <c r="BX16" i="7"/>
  <c r="BX14" i="7"/>
  <c r="BX12" i="7"/>
  <c r="CG12" i="7" s="1"/>
  <c r="CJ12" i="7" s="1"/>
  <c r="BX40" i="7"/>
  <c r="CQ44" i="7"/>
  <c r="CQ45" i="7" s="1"/>
  <c r="CR44" i="7"/>
  <c r="BX11" i="7"/>
  <c r="CG27" i="7"/>
  <c r="CJ27" i="7" s="1"/>
  <c r="CB12" i="7"/>
  <c r="CB16" i="7"/>
  <c r="CG16" i="7"/>
  <c r="CJ16" i="7" s="1"/>
  <c r="CB41" i="7"/>
  <c r="BX37" i="7"/>
  <c r="BX33" i="7"/>
  <c r="BX31" i="7"/>
  <c r="CB36" i="7"/>
  <c r="CG36" i="7"/>
  <c r="CJ36" i="7" s="1"/>
  <c r="BX34" i="7"/>
  <c r="BX32" i="7"/>
  <c r="BX30" i="7"/>
  <c r="BX28" i="7"/>
  <c r="BX26" i="7"/>
  <c r="BX24" i="7"/>
  <c r="F5" i="7"/>
  <c r="AA46" i="7" l="1"/>
  <c r="AA47" i="8" s="1"/>
  <c r="K42" i="7"/>
  <c r="AH43" i="7" s="1"/>
  <c r="CG39" i="7"/>
  <c r="CJ39" i="7" s="1"/>
  <c r="CB39" i="7"/>
  <c r="CB38" i="7"/>
  <c r="CG38" i="7"/>
  <c r="CJ38" i="7" s="1"/>
  <c r="CB15" i="7"/>
  <c r="CG15" i="7"/>
  <c r="CJ15" i="7" s="1"/>
  <c r="CG22" i="7"/>
  <c r="CJ22" i="7" s="1"/>
  <c r="CB14" i="7"/>
  <c r="CG14" i="7"/>
  <c r="CJ14" i="7" s="1"/>
  <c r="CB19" i="7"/>
  <c r="CG19" i="7"/>
  <c r="CJ19" i="7" s="1"/>
  <c r="CG21" i="7"/>
  <c r="CJ21" i="7" s="1"/>
  <c r="CB21" i="7"/>
  <c r="CG23" i="7"/>
  <c r="CJ23" i="7" s="1"/>
  <c r="CB23" i="7"/>
  <c r="CG18" i="7"/>
  <c r="CJ18" i="7" s="1"/>
  <c r="CB18" i="7"/>
  <c r="CB20" i="7"/>
  <c r="CG20" i="7"/>
  <c r="CJ20" i="7" s="1"/>
  <c r="CG13" i="7"/>
  <c r="CJ13" i="7" s="1"/>
  <c r="CB13" i="7"/>
  <c r="CB17" i="7"/>
  <c r="CG17" i="7"/>
  <c r="CJ17" i="7" s="1"/>
  <c r="CB35" i="7"/>
  <c r="CG35" i="7"/>
  <c r="CJ35" i="7" s="1"/>
  <c r="AH44" i="7"/>
  <c r="CG40" i="7"/>
  <c r="CJ40" i="7" s="1"/>
  <c r="CB40" i="7"/>
  <c r="CB11" i="7"/>
  <c r="CG11" i="7"/>
  <c r="CJ11" i="7" s="1"/>
  <c r="CB24" i="7"/>
  <c r="CG24" i="7"/>
  <c r="CJ24" i="7" s="1"/>
  <c r="CB26" i="7"/>
  <c r="CG26" i="7"/>
  <c r="CJ26" i="7" s="1"/>
  <c r="CB28" i="7"/>
  <c r="CG28" i="7"/>
  <c r="CJ28" i="7" s="1"/>
  <c r="CB30" i="7"/>
  <c r="CG30" i="7"/>
  <c r="CJ30" i="7" s="1"/>
  <c r="CB34" i="7"/>
  <c r="CG34" i="7"/>
  <c r="CJ34" i="7" s="1"/>
  <c r="CB31" i="7"/>
  <c r="CG31" i="7"/>
  <c r="CJ31" i="7" s="1"/>
  <c r="CB37" i="7"/>
  <c r="CG37" i="7"/>
  <c r="CJ37" i="7" s="1"/>
  <c r="CB32" i="7"/>
  <c r="CG32" i="7"/>
  <c r="CJ32" i="7" s="1"/>
  <c r="CG33" i="7"/>
  <c r="CJ33" i="7" s="1"/>
  <c r="CB33" i="7"/>
  <c r="AI44" i="7" l="1"/>
  <c r="AH42" i="7" s="1"/>
  <c r="AI45" i="7" s="1"/>
  <c r="CP49" i="7" l="1"/>
  <c r="CF49" i="7"/>
  <c r="CL49" i="7" s="1"/>
  <c r="CN49" i="7" l="1"/>
</calcChain>
</file>

<file path=xl/comments1.xml><?xml version="1.0" encoding="utf-8"?>
<comments xmlns="http://schemas.openxmlformats.org/spreadsheetml/2006/main">
  <authors>
    <author>אגייב סבטלנה</author>
    <author>Administrator</author>
    <author>u08159</author>
  </authors>
  <commentList>
    <comment ref="A2" authorId="0">
      <text>
        <r>
          <rPr>
            <b/>
            <sz val="9"/>
            <color indexed="81"/>
            <rFont val="Tahoma"/>
            <family val="2"/>
          </rPr>
          <t xml:space="preserve">יש להכין טופס דיווח בעבור כל עובד בנפרד. ניתן לרכז דיווח של כמה חודשים באותו טופס ע"י תיקון ידני של תאריכים </t>
        </r>
      </text>
    </comment>
    <comment ref="A6" authorId="1">
      <text>
        <r>
          <rPr>
            <b/>
            <u/>
            <sz val="14"/>
            <color indexed="81"/>
            <rFont val="David"/>
            <family val="2"/>
            <charset val="177"/>
          </rPr>
          <t>הסבר על הטופס, חובה למלא את</t>
        </r>
        <r>
          <rPr>
            <b/>
            <sz val="14"/>
            <color indexed="81"/>
            <rFont val="David"/>
            <family val="2"/>
            <charset val="177"/>
          </rPr>
          <t>:</t>
        </r>
        <r>
          <rPr>
            <sz val="14"/>
            <color indexed="81"/>
            <rFont val="David"/>
            <family val="2"/>
            <charset val="177"/>
          </rPr>
          <t xml:space="preserve">
1. כל התאים שנצבעו בצהוב.
2. פרוט העבודה והשירותים שבוצעו בכל יום שדווח כיום עבודה (עמודה ז' בטבלה).
3. חובה למלא את התאריך של היום הראשון של חודש הדווח.
     </t>
        </r>
        <r>
          <rPr>
            <u/>
            <sz val="14"/>
            <color indexed="81"/>
            <rFont val="David"/>
            <family val="2"/>
            <charset val="177"/>
          </rPr>
          <t>הבהרות</t>
        </r>
        <r>
          <rPr>
            <sz val="14"/>
            <color indexed="81"/>
            <rFont val="David"/>
            <family val="2"/>
            <charset val="177"/>
          </rPr>
          <t xml:space="preserve">: 
     3.1 המערכת מעדכנת את שאר התאריכים ואין צורך להזין מעבר לכך.
     3.2 לא ניתן לדווח בדוח אחד עבור חודשיים או יותר, לכל חודש בנפרד.
4. במידה וסה"כ שעות לניצול קטנה מהכמות שדווח לא תתאפשר הגשת חשבון זה. </t>
        </r>
      </text>
    </comment>
    <comment ref="AC7" authorId="1">
      <text>
        <r>
          <rPr>
            <sz val="14"/>
            <color indexed="81"/>
            <rFont val="Arial"/>
            <family val="2"/>
          </rPr>
          <t xml:space="preserve">שדה חובה -
1 .נא להקליד את סך השעות לפי הפורמט: 2160:00. חשוב! לכתוב את הנקודותיים!
2. פרט ש"ע מבוצעות לטובת  ביצוע פעולות נוספות ביום המדווח., בנושאים בהם עסק נותן השירות, באותה תקופה בה מוגש דיווח זה,  בהזמנות נוספות עבור גופים אחרים במערכת הבטחון, לרבות שרותים בקבלנות משנה.
</t>
        </r>
      </text>
    </comment>
    <comment ref="AF7" authorId="1">
      <text>
        <r>
          <rPr>
            <sz val="14"/>
            <color indexed="81"/>
            <rFont val="Arial"/>
            <family val="2"/>
          </rPr>
          <t xml:space="preserve">סיכום שעות עבודה ביום הנתון בהזמנה זו ובהזמנות נוספות .
</t>
        </r>
      </text>
    </comment>
    <comment ref="CG7" authorId="1">
      <text>
        <r>
          <rPr>
            <b/>
            <sz val="11"/>
            <color indexed="81"/>
            <rFont val="FrankRuehl"/>
            <family val="2"/>
            <charset val="177"/>
          </rPr>
          <t>סיכום שעות עבודה ביום הנתון בהזמנה זו ובהזמנות נוספות .</t>
        </r>
      </text>
    </comment>
    <comment ref="CJ7" authorId="1">
      <text>
        <r>
          <rPr>
            <b/>
            <sz val="11"/>
            <color indexed="81"/>
            <rFont val="FrankRuehl"/>
            <family val="2"/>
            <charset val="177"/>
          </rPr>
          <t>סיכום שעות עבודה ביום הנתון בהזמנה זו ובהזמנות נוספות .</t>
        </r>
      </text>
    </comment>
    <comment ref="Q8" authorId="1">
      <text>
        <r>
          <rPr>
            <sz val="14"/>
            <color indexed="81"/>
            <rFont val="Arial"/>
            <family val="2"/>
          </rPr>
          <t>השעות המדווחות יוגשו בפורמט של 24 שעות ביממה. יש להוסיף נקודותיים ע"מ לכתוב השעה</t>
        </r>
      </text>
    </comment>
    <comment ref="T8" authorId="1">
      <text>
        <r>
          <rPr>
            <sz val="14"/>
            <color indexed="81"/>
            <rFont val="Arial"/>
            <family val="2"/>
          </rPr>
          <t>השעות המדווחות יוגשו בפורמט של 24 שעות ביממה. יש להוסיף נקודותיים ע"מ לכתוב השעה</t>
        </r>
      </text>
    </comment>
    <comment ref="Y8" authorId="0">
      <text>
        <r>
          <rPr>
            <b/>
            <sz val="9"/>
            <color indexed="81"/>
            <rFont val="Tahoma"/>
            <family val="2"/>
          </rPr>
          <t xml:space="preserve">את השעות יש לדווח בנטו לאחר קיזוז הפסקה. לא יתקבל דיווח מעל 12 שעות ביום. </t>
        </r>
      </text>
    </comment>
    <comment ref="B11" authorId="1">
      <text>
        <r>
          <rPr>
            <sz val="14"/>
            <color indexed="81"/>
            <rFont val="Arial"/>
            <family val="2"/>
          </rPr>
          <t xml:space="preserve">חובה למלא את כל התאים הצהובים!
</t>
        </r>
      </text>
    </comment>
    <comment ref="L11" authorId="2">
      <text>
        <r>
          <rPr>
            <sz val="14"/>
            <color indexed="81"/>
            <rFont val="Arial"/>
            <family val="2"/>
          </rPr>
          <t>1. חובה למלא את היום  הראשון בחודש בפורמט 1/02/10
2.בדיווחים מפוצלים  (יותר מדיווח אחד באותו יום עבודה), יש להקליד מחדש המועד בו הינך מעוניין לדווח פעם נוספת, עפ"י התבנית מצויין לעיל.</t>
        </r>
      </text>
    </comment>
    <comment ref="Q11" authorId="1">
      <text>
        <r>
          <rPr>
            <sz val="14"/>
            <color indexed="81"/>
            <rFont val="Arial"/>
            <family val="2"/>
          </rPr>
          <t>השעות המדווחות יוגשו בפורמט של 24 שעות ביממה. יש להוסיף נקודותיים ע"מ לכתוב השעה</t>
        </r>
      </text>
    </comment>
    <comment ref="T11" authorId="1">
      <text>
        <r>
          <rPr>
            <sz val="14"/>
            <color indexed="81"/>
            <rFont val="Arial"/>
            <family val="2"/>
          </rPr>
          <t>השעות המדווחות יוגשו בפורמט של 24 שעות ביממה. יש להוסיף נקודותיים ע"מ לכתוב השעה</t>
        </r>
      </text>
    </comment>
    <comment ref="AM11"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Q12" authorId="1">
      <text>
        <r>
          <rPr>
            <sz val="14"/>
            <color indexed="81"/>
            <rFont val="Arial"/>
            <family val="2"/>
          </rPr>
          <t>השעות המדווחות יוגשו בפורמט של 24 שעות ביממה. יש להוסיף נקודותיים ע"מ לכתוב השעה</t>
        </r>
      </text>
    </comment>
    <comment ref="T12" authorId="1">
      <text>
        <r>
          <rPr>
            <sz val="14"/>
            <color indexed="81"/>
            <rFont val="Arial"/>
            <family val="2"/>
          </rPr>
          <t>השעות המדווחות יוגשו בפורמט של 24 שעות ביממה. יש להוסיף נקודותיים ע"מ לכתוב השעה</t>
        </r>
      </text>
    </comment>
    <comment ref="AM12"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B13" authorId="1">
      <text>
        <r>
          <rPr>
            <sz val="14"/>
            <color indexed="81"/>
            <rFont val="Arial"/>
            <family val="2"/>
          </rPr>
          <t>חובה למלא את כל התאים הצהובים!</t>
        </r>
      </text>
    </comment>
    <comment ref="AM13"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AM14"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Q15" authorId="1">
      <text>
        <r>
          <rPr>
            <sz val="14"/>
            <color indexed="81"/>
            <rFont val="Arial"/>
            <family val="2"/>
          </rPr>
          <t>השעות המדווחות יוגשו בפורמט של 24 שעות ביממה. יש להוסיף נקודותיים ע"מ לכתוב השעה</t>
        </r>
      </text>
    </comment>
    <comment ref="T15" authorId="1">
      <text>
        <r>
          <rPr>
            <sz val="14"/>
            <color indexed="81"/>
            <rFont val="Arial"/>
            <family val="2"/>
          </rPr>
          <t>השעות המדווחות יוגשו בפורמט של 24 שעות ביממה. יש להוסיף נקודותיים ע"מ לכתוב השעה</t>
        </r>
      </text>
    </comment>
    <comment ref="AM15"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B16" authorId="1">
      <text>
        <r>
          <rPr>
            <sz val="14"/>
            <color indexed="81"/>
            <rFont val="Arial"/>
            <family val="2"/>
          </rPr>
          <t xml:space="preserve">חובה למלא את כל התאים הצהובים!
</t>
        </r>
      </text>
    </comment>
    <comment ref="Q16" authorId="1">
      <text>
        <r>
          <rPr>
            <sz val="14"/>
            <color indexed="81"/>
            <rFont val="Arial"/>
            <family val="2"/>
          </rPr>
          <t>השעות המדווחות יוגשו בפורמט של 24 שעות ביממה. יש להוסיף נקודותיים ע"מ לכתוב השעה</t>
        </r>
      </text>
    </comment>
    <comment ref="T16" authorId="1">
      <text>
        <r>
          <rPr>
            <sz val="14"/>
            <color indexed="81"/>
            <rFont val="Arial"/>
            <family val="2"/>
          </rPr>
          <t>השעות המדווחות יוגשו בפורמט של 24 שעות ביממה. יש להוסיף נקודותיים ע"מ לכתוב השעה</t>
        </r>
      </text>
    </comment>
    <comment ref="AM16"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Q17" authorId="1">
      <text>
        <r>
          <rPr>
            <sz val="14"/>
            <color indexed="81"/>
            <rFont val="Arial"/>
            <family val="2"/>
          </rPr>
          <t>השעות המדווחות יוגשו בפורמט של 24 שעות ביממה. יש להוסיף נקודותיים ע"מ לכתוב השעה</t>
        </r>
      </text>
    </comment>
    <comment ref="T17" authorId="1">
      <text>
        <r>
          <rPr>
            <sz val="14"/>
            <color indexed="81"/>
            <rFont val="Arial"/>
            <family val="2"/>
          </rPr>
          <t>השעות המדווחות יוגשו בפורמט של 24 שעות ביממה. יש להוסיף נקודותיים ע"מ לכתוב השעה</t>
        </r>
      </text>
    </comment>
    <comment ref="AM17"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B18" authorId="1">
      <text>
        <r>
          <rPr>
            <sz val="14"/>
            <color indexed="81"/>
            <rFont val="Arial"/>
            <family val="2"/>
          </rPr>
          <t xml:space="preserve">חובה למלא את כל התאים הצהובים!
</t>
        </r>
      </text>
    </comment>
    <comment ref="Q18" authorId="1">
      <text>
        <r>
          <rPr>
            <sz val="14"/>
            <color indexed="81"/>
            <rFont val="Arial"/>
            <family val="2"/>
          </rPr>
          <t>השעות המדווחות יוגשו בפורמט של 24 שעות ביממה. יש להוסיף נקודותיים ע"מ לכתוב השעה</t>
        </r>
      </text>
    </comment>
    <comment ref="T18" authorId="1">
      <text>
        <r>
          <rPr>
            <sz val="14"/>
            <color indexed="81"/>
            <rFont val="Arial"/>
            <family val="2"/>
          </rPr>
          <t>השעות המדווחות יוגשו בפורמט של 24 שעות ביממה. יש להוסיף נקודותיים ע"מ לכתוב השעה</t>
        </r>
      </text>
    </comment>
    <comment ref="AM18"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Q19" authorId="1">
      <text>
        <r>
          <rPr>
            <sz val="14"/>
            <color indexed="81"/>
            <rFont val="Arial"/>
            <family val="2"/>
          </rPr>
          <t>השעות המדווחות יוגשו בפורמט של 24 שעות ביממה. יש להוסיף נקודותיים ע"מ לכתוב השעה</t>
        </r>
      </text>
    </comment>
    <comment ref="T19" authorId="1">
      <text>
        <r>
          <rPr>
            <sz val="14"/>
            <color indexed="81"/>
            <rFont val="Arial"/>
            <family val="2"/>
          </rPr>
          <t>השעות המדווחות יוגשו בפורמט של 24 שעות ביממה. יש להוסיף נקודותיים ע"מ לכתוב השעה</t>
        </r>
      </text>
    </comment>
    <comment ref="AM19"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B20" authorId="1">
      <text>
        <r>
          <rPr>
            <sz val="14"/>
            <color indexed="81"/>
            <rFont val="Arial"/>
            <family val="2"/>
          </rPr>
          <t xml:space="preserve">חובה למלא את כל התאים הצהובים!
</t>
        </r>
      </text>
    </comment>
    <comment ref="AM20"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Q21" authorId="1">
      <text>
        <r>
          <rPr>
            <sz val="14"/>
            <color indexed="81"/>
            <rFont val="Arial"/>
            <family val="2"/>
          </rPr>
          <t>השעות המדווחות יוגשו בפורמט של 24 שעות ביממה. יש להוסיף נקודותיים ע"מ לכתוב השעה</t>
        </r>
      </text>
    </comment>
    <comment ref="T21" authorId="1">
      <text>
        <r>
          <rPr>
            <sz val="14"/>
            <color indexed="81"/>
            <rFont val="Arial"/>
            <family val="2"/>
          </rPr>
          <t>השעות המדווחות יוגשו בפורמט של 24 שעות ביממה. יש להוסיף נקודותיים ע"מ לכתוב השעה</t>
        </r>
      </text>
    </comment>
    <comment ref="AM21"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Q22" authorId="1">
      <text>
        <r>
          <rPr>
            <sz val="14"/>
            <color indexed="81"/>
            <rFont val="Arial"/>
            <family val="2"/>
          </rPr>
          <t>השעות המדווחות יוגשו בפורמט של 24 שעות ביממה. יש להוסיף נקודותיים ע"מ לכתוב השעה</t>
        </r>
      </text>
    </comment>
    <comment ref="T22" authorId="1">
      <text>
        <r>
          <rPr>
            <sz val="14"/>
            <color indexed="81"/>
            <rFont val="Arial"/>
            <family val="2"/>
          </rPr>
          <t>השעות המדווחות יוגשו בפורמט של 24 שעות ביממה. יש להוסיף נקודותיים ע"מ לכתוב השעה</t>
        </r>
      </text>
    </comment>
    <comment ref="AM22"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Q23" authorId="1">
      <text>
        <r>
          <rPr>
            <sz val="14"/>
            <color indexed="81"/>
            <rFont val="Arial"/>
            <family val="2"/>
          </rPr>
          <t>השעות המדווחות יוגשו בפורמט של 24 שעות ביממה. יש להוסיף נקודותיים ע"מ לכתוב השעה</t>
        </r>
      </text>
    </comment>
    <comment ref="T23" authorId="1">
      <text>
        <r>
          <rPr>
            <sz val="14"/>
            <color indexed="81"/>
            <rFont val="Arial"/>
            <family val="2"/>
          </rPr>
          <t>השעות המדווחות יוגשו בפורמט של 24 שעות ביממה. יש להוסיף נקודותיים ע"מ לכתוב השעה</t>
        </r>
      </text>
    </comment>
    <comment ref="AM23"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C24" authorId="1">
      <text>
        <r>
          <rPr>
            <sz val="14"/>
            <color indexed="81"/>
            <rFont val="Arial"/>
            <family val="2"/>
          </rPr>
          <t xml:space="preserve">חובה למלא את כל התאים הצהובים!
</t>
        </r>
      </text>
    </comment>
    <comment ref="G24" authorId="1">
      <text>
        <r>
          <rPr>
            <sz val="14"/>
            <color indexed="81"/>
            <rFont val="Arial"/>
            <family val="2"/>
          </rPr>
          <t>חובה למלא את כל התאים הצהובים!</t>
        </r>
      </text>
    </comment>
    <comment ref="Q24" authorId="1">
      <text>
        <r>
          <rPr>
            <sz val="14"/>
            <color indexed="81"/>
            <rFont val="Arial"/>
            <family val="2"/>
          </rPr>
          <t>השעות המדווחות יוגשו בפורמט של 24 שעות ביממה. יש להוסיף נקודותיים ע"מ לכתוב השעה</t>
        </r>
      </text>
    </comment>
    <comment ref="T24" authorId="1">
      <text>
        <r>
          <rPr>
            <sz val="14"/>
            <color indexed="81"/>
            <rFont val="Arial"/>
            <family val="2"/>
          </rPr>
          <t>השעות המדווחות יוגשו בפורמט של 24 שעות ביממה. יש להוסיף נקודותיים ע"מ לכתוב השעה</t>
        </r>
      </text>
    </comment>
    <comment ref="AM24"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Q25" authorId="1">
      <text>
        <r>
          <rPr>
            <sz val="14"/>
            <color indexed="81"/>
            <rFont val="Arial"/>
            <family val="2"/>
          </rPr>
          <t>השעות המדווחות יוגשו בפורמט של 24 שעות ביממה. יש להוסיף נקודותיים ע"מ לכתוב השעה</t>
        </r>
      </text>
    </comment>
    <comment ref="T25" authorId="1">
      <text>
        <r>
          <rPr>
            <sz val="14"/>
            <color indexed="81"/>
            <rFont val="Arial"/>
            <family val="2"/>
          </rPr>
          <t>השעות המדווחות יוגשו בפורמט של 24 שעות ביממה. יש להוסיף נקודותיים ע"מ לכתוב השעה</t>
        </r>
      </text>
    </comment>
    <comment ref="AM25"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D26" authorId="1">
      <text>
        <r>
          <rPr>
            <sz val="14"/>
            <color indexed="81"/>
            <rFont val="Arial"/>
            <family val="2"/>
          </rPr>
          <t xml:space="preserve">חובה למלא את כל התאים הצהובים!
</t>
        </r>
      </text>
    </comment>
    <comment ref="Q26" authorId="1">
      <text>
        <r>
          <rPr>
            <sz val="14"/>
            <color indexed="81"/>
            <rFont val="Arial"/>
            <family val="2"/>
          </rPr>
          <t>השעות המדווחות יוגשו בפורמט של 24 שעות ביממה. יש להוסיף נקודותיים ע"מ לכתוב השעה</t>
        </r>
      </text>
    </comment>
    <comment ref="T26" authorId="1">
      <text>
        <r>
          <rPr>
            <sz val="14"/>
            <color indexed="81"/>
            <rFont val="Arial"/>
            <family val="2"/>
          </rPr>
          <t>השעות המדווחות יוגשו בפורמט של 24 שעות ביממה. יש להוסיף נקודותיים ע"מ לכתוב השעה</t>
        </r>
      </text>
    </comment>
    <comment ref="AM26"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AM27"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Q28" authorId="1">
      <text>
        <r>
          <rPr>
            <sz val="14"/>
            <color indexed="81"/>
            <rFont val="Arial"/>
            <family val="2"/>
          </rPr>
          <t>השעות המדווחות יוגשו בפורמט של 24 שעות ביממה. יש להוסיף נקודותיים ע"מ לכתוב השעה</t>
        </r>
      </text>
    </comment>
    <comment ref="T28" authorId="1">
      <text>
        <r>
          <rPr>
            <sz val="14"/>
            <color indexed="81"/>
            <rFont val="Arial"/>
            <family val="2"/>
          </rPr>
          <t>השעות המדווחות יוגשו בפורמט של 24 שעות ביממה. יש להוסיף נקודותיים ע"מ לכתוב השעה</t>
        </r>
      </text>
    </comment>
    <comment ref="AM28"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D29" authorId="2">
      <text>
        <r>
          <rPr>
            <b/>
            <sz val="10"/>
            <color indexed="81"/>
            <rFont val="Tahoma"/>
            <family val="2"/>
          </rPr>
          <t>יש לכתוב את סך השעות לפי הפורמט: 
2160:00. 
חשוב! לכתוב את הנקודותיים!</t>
        </r>
        <r>
          <rPr>
            <sz val="10"/>
            <color indexed="81"/>
            <rFont val="Tahoma"/>
            <family val="2"/>
          </rPr>
          <t xml:space="preserve">
</t>
        </r>
      </text>
    </comment>
    <comment ref="Q29" authorId="1">
      <text>
        <r>
          <rPr>
            <sz val="14"/>
            <color indexed="81"/>
            <rFont val="Arial"/>
            <family val="2"/>
          </rPr>
          <t>השעות המדווחות יוגשו בפורמט של 24 שעות ביממה. יש להוסיף נקודותיים ע"מ לכתוב השעה</t>
        </r>
      </text>
    </comment>
    <comment ref="T29" authorId="1">
      <text>
        <r>
          <rPr>
            <sz val="14"/>
            <color indexed="81"/>
            <rFont val="Arial"/>
            <family val="2"/>
          </rPr>
          <t>השעות המדווחות יוגשו בפורמט של 24 שעות ביממה. יש להוסיף נקודותיים ע"מ לכתוב השעה</t>
        </r>
      </text>
    </comment>
    <comment ref="AM29"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Q30" authorId="1">
      <text>
        <r>
          <rPr>
            <sz val="14"/>
            <color indexed="81"/>
            <rFont val="Arial"/>
            <family val="2"/>
          </rPr>
          <t>השעות המדווחות יוגשו בפורמט של 24 שעות ביממה. יש להוסיף נקודותיים ע"מ לכתוב השעה</t>
        </r>
      </text>
    </comment>
    <comment ref="T30" authorId="1">
      <text>
        <r>
          <rPr>
            <sz val="14"/>
            <color indexed="81"/>
            <rFont val="Arial"/>
            <family val="2"/>
          </rPr>
          <t>השעות המדווחות יוגשו בפורמט של 24 שעות ביממה. יש להוסיף נקודותיים ע"מ לכתוב השעה</t>
        </r>
      </text>
    </comment>
    <comment ref="AM30"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D31" authorId="2">
      <text>
        <r>
          <rPr>
            <sz val="14"/>
            <color indexed="81"/>
            <rFont val="Arial"/>
            <family val="2"/>
          </rPr>
          <t>יש לכתוב את  השעות לפי הפורמט: 2160:00. 
חשוב! לכתוב את הנקודותיים!</t>
        </r>
      </text>
    </comment>
    <comment ref="Q31" authorId="1">
      <text>
        <r>
          <rPr>
            <sz val="14"/>
            <color indexed="81"/>
            <rFont val="Arial"/>
            <family val="2"/>
          </rPr>
          <t>השעות המדווחות יוגשו בפורמט של 24 שעות ביממה. יש להוסיף נקודותיים ע"מ לכתוב השעה</t>
        </r>
      </text>
    </comment>
    <comment ref="T31" authorId="1">
      <text>
        <r>
          <rPr>
            <sz val="14"/>
            <color indexed="81"/>
            <rFont val="Arial"/>
            <family val="2"/>
          </rPr>
          <t>השעות המדווחות יוגשו בפורמט של 24 שעות ביממה. יש להוסיף נקודותיים ע"מ לכתוב השעה</t>
        </r>
      </text>
    </comment>
    <comment ref="AM31"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Q32" authorId="1">
      <text>
        <r>
          <rPr>
            <sz val="14"/>
            <color indexed="81"/>
            <rFont val="Arial"/>
            <family val="2"/>
          </rPr>
          <t>השעות המדווחות יוגשו בפורמט של 24 שעות ביממה. יש להוסיף נקודותיים ע"מ לכתוב השעה</t>
        </r>
      </text>
    </comment>
    <comment ref="T32" authorId="1">
      <text>
        <r>
          <rPr>
            <sz val="14"/>
            <color indexed="81"/>
            <rFont val="Arial"/>
            <family val="2"/>
          </rPr>
          <t>השעות המדווחות יוגשו בפורמט של 24 שעות ביממה. יש להוסיף נקודותיים ע"מ לכתוב השעה</t>
        </r>
      </text>
    </comment>
    <comment ref="AM32"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Q33" authorId="1">
      <text>
        <r>
          <rPr>
            <sz val="14"/>
            <color indexed="81"/>
            <rFont val="Arial"/>
            <family val="2"/>
          </rPr>
          <t>השעות המדווחות יוגשו בפורמט של 24 שעות ביממה. יש להוסיף נקודותיים ע"מ לכתוב השעה</t>
        </r>
      </text>
    </comment>
    <comment ref="T33" authorId="1">
      <text>
        <r>
          <rPr>
            <sz val="14"/>
            <color indexed="81"/>
            <rFont val="Arial"/>
            <family val="2"/>
          </rPr>
          <t>השעות המדווחות יוגשו בפורמט של 24 שעות ביממה. יש להוסיף נקודותיים ע"מ לכתוב השעה</t>
        </r>
      </text>
    </comment>
    <comment ref="AM33"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AM34"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Q35" authorId="1">
      <text>
        <r>
          <rPr>
            <sz val="14"/>
            <color indexed="81"/>
            <rFont val="Arial"/>
            <family val="2"/>
          </rPr>
          <t>השעות המדווחות יוגשו בפורמט של 24 שעות ביממה. יש להוסיף נקודותיים ע"מ לכתוב השעה</t>
        </r>
      </text>
    </comment>
    <comment ref="T35" authorId="1">
      <text>
        <r>
          <rPr>
            <sz val="14"/>
            <color indexed="81"/>
            <rFont val="Arial"/>
            <family val="2"/>
          </rPr>
          <t>השעות המדווחות יוגשו בפורמט של 24 שעות ביממה. יש להוסיף נקודותיים ע"מ לכתוב השעה</t>
        </r>
      </text>
    </comment>
    <comment ref="AM35"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C36" authorId="1">
      <text>
        <r>
          <rPr>
            <sz val="14"/>
            <color indexed="81"/>
            <rFont val="Arial"/>
            <family val="2"/>
          </rPr>
          <t>חובה למלא את כל התאים הצהובים!</t>
        </r>
      </text>
    </comment>
    <comment ref="Q36" authorId="1">
      <text>
        <r>
          <rPr>
            <sz val="14"/>
            <color indexed="81"/>
            <rFont val="Arial"/>
            <family val="2"/>
          </rPr>
          <t>השעות המדווחות יוגשו בפורמט של 24 שעות ביממה. יש להוסיף נקודותיים ע"מ לכתוב השעה</t>
        </r>
      </text>
    </comment>
    <comment ref="T36" authorId="1">
      <text>
        <r>
          <rPr>
            <sz val="14"/>
            <color indexed="81"/>
            <rFont val="Arial"/>
            <family val="2"/>
          </rPr>
          <t>השעות המדווחות יוגשו בפורמט של 24 שעות ביממה. יש להוסיף נקודותיים ע"מ לכתוב השעה</t>
        </r>
      </text>
    </comment>
    <comment ref="AM36"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Q37" authorId="1">
      <text>
        <r>
          <rPr>
            <sz val="14"/>
            <color indexed="81"/>
            <rFont val="Arial"/>
            <family val="2"/>
          </rPr>
          <t>השעות המדווחות יוגשו בפורמט של 24 שעות ביממה. יש להוסיף נקודותיים ע"מ לכתוב השעה</t>
        </r>
      </text>
    </comment>
    <comment ref="T37" authorId="1">
      <text>
        <r>
          <rPr>
            <sz val="14"/>
            <color indexed="81"/>
            <rFont val="Arial"/>
            <family val="2"/>
          </rPr>
          <t>השעות המדווחות יוגשו בפורמט של 24 שעות ביממה. יש להוסיף נקודותיים ע"מ לכתוב השעה</t>
        </r>
      </text>
    </comment>
    <comment ref="AM37"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Q38" authorId="1">
      <text>
        <r>
          <rPr>
            <sz val="14"/>
            <color indexed="81"/>
            <rFont val="Arial"/>
            <family val="2"/>
          </rPr>
          <t>השעות המדווחות יוגשו בפורמט של 24 שעות ביממה. יש להוסיף נקודותיים ע"מ לכתוב השעה</t>
        </r>
      </text>
    </comment>
    <comment ref="T38" authorId="1">
      <text>
        <r>
          <rPr>
            <sz val="14"/>
            <color indexed="81"/>
            <rFont val="Arial"/>
            <family val="2"/>
          </rPr>
          <t>השעות המדווחות יוגשו בפורמט של 24 שעות ביממה. יש להוסיף נקודותיים ע"מ לכתוב השעה</t>
        </r>
      </text>
    </comment>
    <comment ref="AM38"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Q39" authorId="1">
      <text>
        <r>
          <rPr>
            <sz val="14"/>
            <color indexed="81"/>
            <rFont val="Arial"/>
            <family val="2"/>
          </rPr>
          <t>השעות המדווחות יוגשו בפורמט של 24 שעות ביממה. יש להוסיף נקודותיים ע"מ לכתוב השעה</t>
        </r>
      </text>
    </comment>
    <comment ref="T39" authorId="1">
      <text>
        <r>
          <rPr>
            <sz val="14"/>
            <color indexed="81"/>
            <rFont val="Arial"/>
            <family val="2"/>
          </rPr>
          <t>השעות המדווחות יוגשו בפורמט של 24 שעות ביממה. יש להוסיף נקודותיים ע"מ לכתוב השעה</t>
        </r>
      </text>
    </comment>
    <comment ref="AM39"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Q40" authorId="1">
      <text>
        <r>
          <rPr>
            <sz val="14"/>
            <color indexed="81"/>
            <rFont val="Arial"/>
            <family val="2"/>
          </rPr>
          <t>השעות המדווחות יוגשו בפורמט של 24 שעות ביממה. יש להוסיף נקודותיים ע"מ לכתוב השעה</t>
        </r>
      </text>
    </comment>
    <comment ref="T40" authorId="1">
      <text>
        <r>
          <rPr>
            <sz val="14"/>
            <color indexed="81"/>
            <rFont val="Arial"/>
            <family val="2"/>
          </rPr>
          <t>השעות המדווחות יוגשו בפורמט של 24 שעות ביממה. יש להוסיף נקודותיים ע"מ לכתוב השעה</t>
        </r>
      </text>
    </comment>
    <comment ref="AM40"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D41" authorId="1">
      <text>
        <r>
          <rPr>
            <sz val="14"/>
            <color indexed="81"/>
            <rFont val="Arial"/>
            <family val="2"/>
          </rPr>
          <t>חובה למלא את כל התאים הצהובים!</t>
        </r>
      </text>
    </comment>
    <comment ref="AM41"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AI45" authorId="0">
      <text>
        <r>
          <rPr>
            <b/>
            <sz val="9"/>
            <color indexed="81"/>
            <rFont val="Tahoma"/>
            <family val="2"/>
          </rPr>
          <t>כמות שעות חודשים ליועץ בכלל ההזמנות בחודש מדווח</t>
        </r>
        <r>
          <rPr>
            <sz val="9"/>
            <color indexed="81"/>
            <rFont val="Tahoma"/>
            <family val="2"/>
          </rPr>
          <t xml:space="preserve">
</t>
        </r>
      </text>
    </comment>
  </commentList>
</comments>
</file>

<file path=xl/comments2.xml><?xml version="1.0" encoding="utf-8"?>
<comments xmlns="http://schemas.openxmlformats.org/spreadsheetml/2006/main">
  <authors>
    <author>אגייב סבטלנה</author>
    <author>Administrator</author>
    <author>u08159</author>
  </authors>
  <commentList>
    <comment ref="A2" authorId="0">
      <text>
        <r>
          <rPr>
            <b/>
            <sz val="9"/>
            <color indexed="81"/>
            <rFont val="Tahoma"/>
            <family val="2"/>
          </rPr>
          <t xml:space="preserve">יש להכין טופס דיווח בעבור כל עובד בנפרד. ניתן לרכז דיווח של כמה חודשים באותו טופס ע"י תיקון ידני של תאריכים </t>
        </r>
      </text>
    </comment>
    <comment ref="A6" authorId="1">
      <text>
        <r>
          <rPr>
            <b/>
            <u/>
            <sz val="14"/>
            <color indexed="81"/>
            <rFont val="David"/>
            <family val="2"/>
            <charset val="177"/>
          </rPr>
          <t>הסבר על הטופס, חובה למלא את</t>
        </r>
        <r>
          <rPr>
            <b/>
            <sz val="14"/>
            <color indexed="81"/>
            <rFont val="David"/>
            <family val="2"/>
            <charset val="177"/>
          </rPr>
          <t>:</t>
        </r>
        <r>
          <rPr>
            <sz val="14"/>
            <color indexed="81"/>
            <rFont val="David"/>
            <family val="2"/>
            <charset val="177"/>
          </rPr>
          <t xml:space="preserve">
1. כל התאים שנצבעו בצהוב.
2. פרוט העבודה והשירותים שבוצעו בכל יום שדווח כיום עבודה (עמודה ז' בטבלה).
3. חובה למלא את התאריך של היום הראשון של חודש הדווח.
     </t>
        </r>
        <r>
          <rPr>
            <u/>
            <sz val="14"/>
            <color indexed="81"/>
            <rFont val="David"/>
            <family val="2"/>
            <charset val="177"/>
          </rPr>
          <t>הבהרות</t>
        </r>
        <r>
          <rPr>
            <sz val="14"/>
            <color indexed="81"/>
            <rFont val="David"/>
            <family val="2"/>
            <charset val="177"/>
          </rPr>
          <t xml:space="preserve">: 
     3.1 המערכת מעדכנת את שאר התאריכים ואין צורך להזין מעבר לכך.
     3.2 לא ניתן לדווח בדוח אחד עבור חודשיים או יותר, לכל חודש בנפרד.
4. במידה וסה"כ שעות לניצול קטנה מהכמות שדווח לא תתאפשר הגשת חשבון זה. </t>
        </r>
      </text>
    </comment>
    <comment ref="AC7" authorId="1">
      <text>
        <r>
          <rPr>
            <sz val="14"/>
            <color indexed="81"/>
            <rFont val="Arial"/>
            <family val="2"/>
          </rPr>
          <t xml:space="preserve">שדה חובה -
1 .נא להקליד את סך השעות לפי הפורמט: 2160:00. חשוב! לכתוב את הנקודותיים!
2. פרט ש"ע מבוצעות לטובת  ביצוע פעולות נוספות ביום המדווח., בנושאים בהם עסק נותן השירות, באותה תקופה בה מוגש דיווח זה,  בהזמנות נוספות עבור גופים אחרים במערכת הבטחון, לרבות שרותים בקבלנות משנה.
</t>
        </r>
      </text>
    </comment>
    <comment ref="AF7" authorId="1">
      <text>
        <r>
          <rPr>
            <sz val="14"/>
            <color indexed="81"/>
            <rFont val="Arial"/>
            <family val="2"/>
          </rPr>
          <t xml:space="preserve">סיכום שעות עבודה ביום הנתון בהזמנה זו ובהזמנות נוספות .
</t>
        </r>
      </text>
    </comment>
    <comment ref="CG7" authorId="1">
      <text>
        <r>
          <rPr>
            <b/>
            <sz val="11"/>
            <color indexed="81"/>
            <rFont val="FrankRuehl"/>
            <family val="2"/>
            <charset val="177"/>
          </rPr>
          <t>סיכום שעות עבודה ביום הנתון בהזמנה זו ובהזמנות נוספות .</t>
        </r>
      </text>
    </comment>
    <comment ref="CJ7" authorId="1">
      <text>
        <r>
          <rPr>
            <b/>
            <sz val="11"/>
            <color indexed="81"/>
            <rFont val="FrankRuehl"/>
            <family val="2"/>
            <charset val="177"/>
          </rPr>
          <t>סיכום שעות עבודה ביום הנתון בהזמנה זו ובהזמנות נוספות .</t>
        </r>
      </text>
    </comment>
    <comment ref="Q8" authorId="1">
      <text>
        <r>
          <rPr>
            <sz val="14"/>
            <color indexed="81"/>
            <rFont val="Arial"/>
            <family val="2"/>
          </rPr>
          <t>השעות המדווחות יוגשו בפורמט של 24 שעות ביממה. יש להוסיף נקודותיים ע"מ לכתוב השעה</t>
        </r>
      </text>
    </comment>
    <comment ref="T8" authorId="1">
      <text>
        <r>
          <rPr>
            <sz val="14"/>
            <color indexed="81"/>
            <rFont val="Arial"/>
            <family val="2"/>
          </rPr>
          <t>השעות המדווחות יוגשו בפורמט של 24 שעות ביממה. יש להוסיף נקודותיים ע"מ לכתוב השעה</t>
        </r>
      </text>
    </comment>
    <comment ref="Y8" authorId="0">
      <text>
        <r>
          <rPr>
            <b/>
            <sz val="9"/>
            <color indexed="81"/>
            <rFont val="Tahoma"/>
            <family val="2"/>
          </rPr>
          <t xml:space="preserve">את השעות יש לדווח בנטו לאחר קיזוז הפסקה. לא יתקבל דיווח מעל 12 שעות ביום. </t>
        </r>
      </text>
    </comment>
    <comment ref="B11" authorId="1">
      <text>
        <r>
          <rPr>
            <sz val="14"/>
            <color indexed="81"/>
            <rFont val="Arial"/>
            <family val="2"/>
          </rPr>
          <t xml:space="preserve">חובה למלא את כל התאים הצהובים!
</t>
        </r>
      </text>
    </comment>
    <comment ref="L11" authorId="2">
      <text>
        <r>
          <rPr>
            <sz val="14"/>
            <color indexed="81"/>
            <rFont val="Arial"/>
            <family val="2"/>
          </rPr>
          <t>1. חובה למלא את היום  הראשון בחודש בפורמט 1/02/10
2.בדיווחים מפוצלים  (יותר מדיווח אחד באותו יום עבודה), יש להקליד מחדש המועד בו הינך מעוניין לדווח פעם נוספת, עפ"י התבנית מצויין לעיל.</t>
        </r>
      </text>
    </comment>
    <comment ref="Q11" authorId="1">
      <text>
        <r>
          <rPr>
            <sz val="14"/>
            <color indexed="81"/>
            <rFont val="Arial"/>
            <family val="2"/>
          </rPr>
          <t>השעות המדווחות יוגשו בפורמט של 24 שעות ביממה. יש להוסיף נקודותיים ע"מ לכתוב השעה</t>
        </r>
      </text>
    </comment>
    <comment ref="T11" authorId="1">
      <text>
        <r>
          <rPr>
            <sz val="14"/>
            <color indexed="81"/>
            <rFont val="Arial"/>
            <family val="2"/>
          </rPr>
          <t>השעות המדווחות יוגשו בפורמט של 24 שעות ביממה. יש להוסיף נקודותיים ע"מ לכתוב השעה</t>
        </r>
      </text>
    </comment>
    <comment ref="AM11"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Q12" authorId="1">
      <text>
        <r>
          <rPr>
            <sz val="14"/>
            <color indexed="81"/>
            <rFont val="Arial"/>
            <family val="2"/>
          </rPr>
          <t>השעות המדווחות יוגשו בפורמט של 24 שעות ביממה. יש להוסיף נקודותיים ע"מ לכתוב השעה</t>
        </r>
      </text>
    </comment>
    <comment ref="T12" authorId="1">
      <text>
        <r>
          <rPr>
            <sz val="14"/>
            <color indexed="81"/>
            <rFont val="Arial"/>
            <family val="2"/>
          </rPr>
          <t>השעות המדווחות יוגשו בפורמט של 24 שעות ביממה. יש להוסיף נקודותיים ע"מ לכתוב השעה</t>
        </r>
      </text>
    </comment>
    <comment ref="AM12"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B13" authorId="1">
      <text>
        <r>
          <rPr>
            <sz val="14"/>
            <color indexed="81"/>
            <rFont val="Arial"/>
            <family val="2"/>
          </rPr>
          <t>חובה למלא את כל התאים הצהובים!</t>
        </r>
      </text>
    </comment>
    <comment ref="AM13"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AM14"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Q15" authorId="1">
      <text>
        <r>
          <rPr>
            <sz val="14"/>
            <color indexed="81"/>
            <rFont val="Arial"/>
            <family val="2"/>
          </rPr>
          <t>השעות המדווחות יוגשו בפורמט של 24 שעות ביממה. יש להוסיף נקודותיים ע"מ לכתוב השעה</t>
        </r>
      </text>
    </comment>
    <comment ref="T15" authorId="1">
      <text>
        <r>
          <rPr>
            <sz val="14"/>
            <color indexed="81"/>
            <rFont val="Arial"/>
            <family val="2"/>
          </rPr>
          <t>השעות המדווחות יוגשו בפורמט של 24 שעות ביממה. יש להוסיף נקודותיים ע"מ לכתוב השעה</t>
        </r>
      </text>
    </comment>
    <comment ref="AM15"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B16" authorId="1">
      <text>
        <r>
          <rPr>
            <sz val="14"/>
            <color indexed="81"/>
            <rFont val="Arial"/>
            <family val="2"/>
          </rPr>
          <t xml:space="preserve">חובה למלא את כל התאים הצהובים!
</t>
        </r>
      </text>
    </comment>
    <comment ref="Q16" authorId="1">
      <text>
        <r>
          <rPr>
            <sz val="14"/>
            <color indexed="81"/>
            <rFont val="Arial"/>
            <family val="2"/>
          </rPr>
          <t>השעות המדווחות יוגשו בפורמט של 24 שעות ביממה. יש להוסיף נקודותיים ע"מ לכתוב השעה</t>
        </r>
      </text>
    </comment>
    <comment ref="T16" authorId="1">
      <text>
        <r>
          <rPr>
            <sz val="14"/>
            <color indexed="81"/>
            <rFont val="Arial"/>
            <family val="2"/>
          </rPr>
          <t>השעות המדווחות יוגשו בפורמט של 24 שעות ביממה. יש להוסיף נקודותיים ע"מ לכתוב השעה</t>
        </r>
      </text>
    </comment>
    <comment ref="AM16"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Q17" authorId="1">
      <text>
        <r>
          <rPr>
            <sz val="14"/>
            <color indexed="81"/>
            <rFont val="Arial"/>
            <family val="2"/>
          </rPr>
          <t>השעות המדווחות יוגשו בפורמט של 24 שעות ביממה. יש להוסיף נקודותיים ע"מ לכתוב השעה</t>
        </r>
      </text>
    </comment>
    <comment ref="T17" authorId="1">
      <text>
        <r>
          <rPr>
            <sz val="14"/>
            <color indexed="81"/>
            <rFont val="Arial"/>
            <family val="2"/>
          </rPr>
          <t>השעות המדווחות יוגשו בפורמט של 24 שעות ביממה. יש להוסיף נקודותיים ע"מ לכתוב השעה</t>
        </r>
      </text>
    </comment>
    <comment ref="AM17"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B18" authorId="1">
      <text>
        <r>
          <rPr>
            <sz val="14"/>
            <color indexed="81"/>
            <rFont val="Arial"/>
            <family val="2"/>
          </rPr>
          <t xml:space="preserve">חובה למלא את כל התאים הצהובים!
</t>
        </r>
      </text>
    </comment>
    <comment ref="Q18" authorId="1">
      <text>
        <r>
          <rPr>
            <sz val="14"/>
            <color indexed="81"/>
            <rFont val="Arial"/>
            <family val="2"/>
          </rPr>
          <t>השעות המדווחות יוגשו בפורמט של 24 שעות ביממה. יש להוסיף נקודותיים ע"מ לכתוב השעה</t>
        </r>
      </text>
    </comment>
    <comment ref="T18" authorId="1">
      <text>
        <r>
          <rPr>
            <sz val="14"/>
            <color indexed="81"/>
            <rFont val="Arial"/>
            <family val="2"/>
          </rPr>
          <t>השעות המדווחות יוגשו בפורמט של 24 שעות ביממה. יש להוסיף נקודותיים ע"מ לכתוב השעה</t>
        </r>
      </text>
    </comment>
    <comment ref="AM18"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Q19" authorId="1">
      <text>
        <r>
          <rPr>
            <sz val="14"/>
            <color indexed="81"/>
            <rFont val="Arial"/>
            <family val="2"/>
          </rPr>
          <t>השעות המדווחות יוגשו בפורמט של 24 שעות ביממה. יש להוסיף נקודותיים ע"מ לכתוב השעה</t>
        </r>
      </text>
    </comment>
    <comment ref="T19" authorId="1">
      <text>
        <r>
          <rPr>
            <sz val="14"/>
            <color indexed="81"/>
            <rFont val="Arial"/>
            <family val="2"/>
          </rPr>
          <t>השעות המדווחות יוגשו בפורמט של 24 שעות ביממה. יש להוסיף נקודותיים ע"מ לכתוב השעה</t>
        </r>
      </text>
    </comment>
    <comment ref="AM19"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B20" authorId="1">
      <text>
        <r>
          <rPr>
            <sz val="14"/>
            <color indexed="81"/>
            <rFont val="Arial"/>
            <family val="2"/>
          </rPr>
          <t xml:space="preserve">חובה למלא את כל התאים הצהובים!
</t>
        </r>
      </text>
    </comment>
    <comment ref="AM20"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Q21" authorId="1">
      <text>
        <r>
          <rPr>
            <sz val="14"/>
            <color indexed="81"/>
            <rFont val="Arial"/>
            <family val="2"/>
          </rPr>
          <t>השעות המדווחות יוגשו בפורמט של 24 שעות ביממה. יש להוסיף נקודותיים ע"מ לכתוב השעה</t>
        </r>
      </text>
    </comment>
    <comment ref="T21" authorId="1">
      <text>
        <r>
          <rPr>
            <sz val="14"/>
            <color indexed="81"/>
            <rFont val="Arial"/>
            <family val="2"/>
          </rPr>
          <t>השעות המדווחות יוגשו בפורמט של 24 שעות ביממה. יש להוסיף נקודותיים ע"מ לכתוב השעה</t>
        </r>
      </text>
    </comment>
    <comment ref="AM21"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Q22" authorId="1">
      <text>
        <r>
          <rPr>
            <sz val="14"/>
            <color indexed="81"/>
            <rFont val="Arial"/>
            <family val="2"/>
          </rPr>
          <t>השעות המדווחות יוגשו בפורמט של 24 שעות ביממה. יש להוסיף נקודותיים ע"מ לכתוב השעה</t>
        </r>
      </text>
    </comment>
    <comment ref="T22" authorId="1">
      <text>
        <r>
          <rPr>
            <sz val="14"/>
            <color indexed="81"/>
            <rFont val="Arial"/>
            <family val="2"/>
          </rPr>
          <t>השעות המדווחות יוגשו בפורמט של 24 שעות ביממה. יש להוסיף נקודותיים ע"מ לכתוב השעה</t>
        </r>
      </text>
    </comment>
    <comment ref="AM22"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Q23" authorId="1">
      <text>
        <r>
          <rPr>
            <sz val="14"/>
            <color indexed="81"/>
            <rFont val="Arial"/>
            <family val="2"/>
          </rPr>
          <t>השעות המדווחות יוגשו בפורמט של 24 שעות ביממה. יש להוסיף נקודותיים ע"מ לכתוב השעה</t>
        </r>
      </text>
    </comment>
    <comment ref="T23" authorId="1">
      <text>
        <r>
          <rPr>
            <sz val="14"/>
            <color indexed="81"/>
            <rFont val="Arial"/>
            <family val="2"/>
          </rPr>
          <t>השעות המדווחות יוגשו בפורמט של 24 שעות ביממה. יש להוסיף נקודותיים ע"מ לכתוב השעה</t>
        </r>
      </text>
    </comment>
    <comment ref="AM23"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C24" authorId="1">
      <text>
        <r>
          <rPr>
            <sz val="14"/>
            <color indexed="81"/>
            <rFont val="Arial"/>
            <family val="2"/>
          </rPr>
          <t xml:space="preserve">חובה למלא את כל התאים הצהובים!
</t>
        </r>
      </text>
    </comment>
    <comment ref="G24" authorId="1">
      <text>
        <r>
          <rPr>
            <sz val="14"/>
            <color indexed="81"/>
            <rFont val="Arial"/>
            <family val="2"/>
          </rPr>
          <t>חובה למלא את כל התאים הצהובים!</t>
        </r>
      </text>
    </comment>
    <comment ref="Q24" authorId="1">
      <text>
        <r>
          <rPr>
            <sz val="14"/>
            <color indexed="81"/>
            <rFont val="Arial"/>
            <family val="2"/>
          </rPr>
          <t>השעות המדווחות יוגשו בפורמט של 24 שעות ביממה. יש להוסיף נקודותיים ע"מ לכתוב השעה</t>
        </r>
      </text>
    </comment>
    <comment ref="T24" authorId="1">
      <text>
        <r>
          <rPr>
            <sz val="14"/>
            <color indexed="81"/>
            <rFont val="Arial"/>
            <family val="2"/>
          </rPr>
          <t>השעות המדווחות יוגשו בפורמט של 24 שעות ביממה. יש להוסיף נקודותיים ע"מ לכתוב השעה</t>
        </r>
      </text>
    </comment>
    <comment ref="AM24"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Q25" authorId="1">
      <text>
        <r>
          <rPr>
            <sz val="14"/>
            <color indexed="81"/>
            <rFont val="Arial"/>
            <family val="2"/>
          </rPr>
          <t>השעות המדווחות יוגשו בפורמט של 24 שעות ביממה. יש להוסיף נקודותיים ע"מ לכתוב השעה</t>
        </r>
      </text>
    </comment>
    <comment ref="T25" authorId="1">
      <text>
        <r>
          <rPr>
            <sz val="14"/>
            <color indexed="81"/>
            <rFont val="Arial"/>
            <family val="2"/>
          </rPr>
          <t>השעות המדווחות יוגשו בפורמט של 24 שעות ביממה. יש להוסיף נקודותיים ע"מ לכתוב השעה</t>
        </r>
      </text>
    </comment>
    <comment ref="AM25"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D26" authorId="1">
      <text>
        <r>
          <rPr>
            <sz val="14"/>
            <color indexed="81"/>
            <rFont val="Arial"/>
            <family val="2"/>
          </rPr>
          <t xml:space="preserve">חובה למלא את כל התאים הצהובים!
</t>
        </r>
      </text>
    </comment>
    <comment ref="Q26" authorId="1">
      <text>
        <r>
          <rPr>
            <sz val="14"/>
            <color indexed="81"/>
            <rFont val="Arial"/>
            <family val="2"/>
          </rPr>
          <t>השעות המדווחות יוגשו בפורמט של 24 שעות ביממה. יש להוסיף נקודותיים ע"מ לכתוב השעה</t>
        </r>
      </text>
    </comment>
    <comment ref="T26" authorId="1">
      <text>
        <r>
          <rPr>
            <sz val="14"/>
            <color indexed="81"/>
            <rFont val="Arial"/>
            <family val="2"/>
          </rPr>
          <t>השעות המדווחות יוגשו בפורמט של 24 שעות ביממה. יש להוסיף נקודותיים ע"מ לכתוב השעה</t>
        </r>
      </text>
    </comment>
    <comment ref="AM26"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AM27"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Q28" authorId="1">
      <text>
        <r>
          <rPr>
            <sz val="14"/>
            <color indexed="81"/>
            <rFont val="Arial"/>
            <family val="2"/>
          </rPr>
          <t>השעות המדווחות יוגשו בפורמט של 24 שעות ביממה. יש להוסיף נקודותיים ע"מ לכתוב השעה</t>
        </r>
      </text>
    </comment>
    <comment ref="T28" authorId="1">
      <text>
        <r>
          <rPr>
            <sz val="14"/>
            <color indexed="81"/>
            <rFont val="Arial"/>
            <family val="2"/>
          </rPr>
          <t>השעות המדווחות יוגשו בפורמט של 24 שעות ביממה. יש להוסיף נקודותיים ע"מ לכתוב השעה</t>
        </r>
      </text>
    </comment>
    <comment ref="AM28"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D29" authorId="2">
      <text>
        <r>
          <rPr>
            <b/>
            <sz val="10"/>
            <color indexed="81"/>
            <rFont val="Tahoma"/>
            <family val="2"/>
          </rPr>
          <t>יש לכתוב את סך השעות לפי הפורמט: 
2160:00. 
חשוב! לכתוב את הנקודותיים!</t>
        </r>
        <r>
          <rPr>
            <sz val="10"/>
            <color indexed="81"/>
            <rFont val="Tahoma"/>
            <family val="2"/>
          </rPr>
          <t xml:space="preserve">
</t>
        </r>
      </text>
    </comment>
    <comment ref="Q29" authorId="1">
      <text>
        <r>
          <rPr>
            <sz val="14"/>
            <color indexed="81"/>
            <rFont val="Arial"/>
            <family val="2"/>
          </rPr>
          <t>השעות המדווחות יוגשו בפורמט של 24 שעות ביממה. יש להוסיף נקודותיים ע"מ לכתוב השעה</t>
        </r>
      </text>
    </comment>
    <comment ref="T29" authorId="1">
      <text>
        <r>
          <rPr>
            <sz val="14"/>
            <color indexed="81"/>
            <rFont val="Arial"/>
            <family val="2"/>
          </rPr>
          <t>השעות המדווחות יוגשו בפורמט של 24 שעות ביממה. יש להוסיף נקודותיים ע"מ לכתוב השעה</t>
        </r>
      </text>
    </comment>
    <comment ref="AM29"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Q30" authorId="1">
      <text>
        <r>
          <rPr>
            <sz val="14"/>
            <color indexed="81"/>
            <rFont val="Arial"/>
            <family val="2"/>
          </rPr>
          <t>השעות המדווחות יוגשו בפורמט של 24 שעות ביממה. יש להוסיף נקודותיים ע"מ לכתוב השעה</t>
        </r>
      </text>
    </comment>
    <comment ref="T30" authorId="1">
      <text>
        <r>
          <rPr>
            <sz val="14"/>
            <color indexed="81"/>
            <rFont val="Arial"/>
            <family val="2"/>
          </rPr>
          <t>השעות המדווחות יוגשו בפורמט של 24 שעות ביממה. יש להוסיף נקודותיים ע"מ לכתוב השעה</t>
        </r>
      </text>
    </comment>
    <comment ref="AM30"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D31" authorId="2">
      <text>
        <r>
          <rPr>
            <sz val="14"/>
            <color indexed="81"/>
            <rFont val="Arial"/>
            <family val="2"/>
          </rPr>
          <t>יש לכתוב את  השעות לפי הפורמט: 2160:00. 
חשוב! לכתוב את הנקודותיים!</t>
        </r>
      </text>
    </comment>
    <comment ref="Q31" authorId="1">
      <text>
        <r>
          <rPr>
            <sz val="14"/>
            <color indexed="81"/>
            <rFont val="Arial"/>
            <family val="2"/>
          </rPr>
          <t>השעות המדווחות יוגשו בפורמט של 24 שעות ביממה. יש להוסיף נקודותיים ע"מ לכתוב השעה</t>
        </r>
      </text>
    </comment>
    <comment ref="T31" authorId="1">
      <text>
        <r>
          <rPr>
            <sz val="14"/>
            <color indexed="81"/>
            <rFont val="Arial"/>
            <family val="2"/>
          </rPr>
          <t>השעות המדווחות יוגשו בפורמט של 24 שעות ביממה. יש להוסיף נקודותיים ע"מ לכתוב השעה</t>
        </r>
      </text>
    </comment>
    <comment ref="AM31"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Q32" authorId="1">
      <text>
        <r>
          <rPr>
            <sz val="14"/>
            <color indexed="81"/>
            <rFont val="Arial"/>
            <family val="2"/>
          </rPr>
          <t>השעות המדווחות יוגשו בפורמט של 24 שעות ביממה. יש להוסיף נקודותיים ע"מ לכתוב השעה</t>
        </r>
      </text>
    </comment>
    <comment ref="T32" authorId="1">
      <text>
        <r>
          <rPr>
            <sz val="14"/>
            <color indexed="81"/>
            <rFont val="Arial"/>
            <family val="2"/>
          </rPr>
          <t>השעות המדווחות יוגשו בפורמט של 24 שעות ביממה. יש להוסיף נקודותיים ע"מ לכתוב השעה</t>
        </r>
      </text>
    </comment>
    <comment ref="AM32"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Q33" authorId="1">
      <text>
        <r>
          <rPr>
            <sz val="14"/>
            <color indexed="81"/>
            <rFont val="Arial"/>
            <family val="2"/>
          </rPr>
          <t>השעות המדווחות יוגשו בפורמט של 24 שעות ביממה. יש להוסיף נקודותיים ע"מ לכתוב השעה</t>
        </r>
      </text>
    </comment>
    <comment ref="T33" authorId="1">
      <text>
        <r>
          <rPr>
            <sz val="14"/>
            <color indexed="81"/>
            <rFont val="Arial"/>
            <family val="2"/>
          </rPr>
          <t>השעות המדווחות יוגשו בפורמט של 24 שעות ביממה. יש להוסיף נקודותיים ע"מ לכתוב השעה</t>
        </r>
      </text>
    </comment>
    <comment ref="AM33"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AM34"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Q35" authorId="1">
      <text>
        <r>
          <rPr>
            <sz val="14"/>
            <color indexed="81"/>
            <rFont val="Arial"/>
            <family val="2"/>
          </rPr>
          <t>השעות המדווחות יוגשו בפורמט של 24 שעות ביממה. יש להוסיף נקודותיים ע"מ לכתוב השעה</t>
        </r>
      </text>
    </comment>
    <comment ref="T35" authorId="1">
      <text>
        <r>
          <rPr>
            <sz val="14"/>
            <color indexed="81"/>
            <rFont val="Arial"/>
            <family val="2"/>
          </rPr>
          <t>השעות המדווחות יוגשו בפורמט של 24 שעות ביממה. יש להוסיף נקודותיים ע"מ לכתוב השעה</t>
        </r>
      </text>
    </comment>
    <comment ref="AM35"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C36" authorId="1">
      <text>
        <r>
          <rPr>
            <sz val="14"/>
            <color indexed="81"/>
            <rFont val="Arial"/>
            <family val="2"/>
          </rPr>
          <t>חובה למלא את כל התאים הצהובים!</t>
        </r>
      </text>
    </comment>
    <comment ref="Q36" authorId="1">
      <text>
        <r>
          <rPr>
            <sz val="14"/>
            <color indexed="81"/>
            <rFont val="Arial"/>
            <family val="2"/>
          </rPr>
          <t>השעות המדווחות יוגשו בפורמט של 24 שעות ביממה. יש להוסיף נקודותיים ע"מ לכתוב השעה</t>
        </r>
      </text>
    </comment>
    <comment ref="T36" authorId="1">
      <text>
        <r>
          <rPr>
            <sz val="14"/>
            <color indexed="81"/>
            <rFont val="Arial"/>
            <family val="2"/>
          </rPr>
          <t>השעות המדווחות יוגשו בפורמט של 24 שעות ביממה. יש להוסיף נקודותיים ע"מ לכתוב השעה</t>
        </r>
      </text>
    </comment>
    <comment ref="AM36"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Q37" authorId="1">
      <text>
        <r>
          <rPr>
            <sz val="14"/>
            <color indexed="81"/>
            <rFont val="Arial"/>
            <family val="2"/>
          </rPr>
          <t>השעות המדווחות יוגשו בפורמט של 24 שעות ביממה. יש להוסיף נקודותיים ע"מ לכתוב השעה</t>
        </r>
      </text>
    </comment>
    <comment ref="T37" authorId="1">
      <text>
        <r>
          <rPr>
            <sz val="14"/>
            <color indexed="81"/>
            <rFont val="Arial"/>
            <family val="2"/>
          </rPr>
          <t>השעות המדווחות יוגשו בפורמט של 24 שעות ביממה. יש להוסיף נקודותיים ע"מ לכתוב השעה</t>
        </r>
      </text>
    </comment>
    <comment ref="AM37"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Q38" authorId="1">
      <text>
        <r>
          <rPr>
            <sz val="14"/>
            <color indexed="81"/>
            <rFont val="Arial"/>
            <family val="2"/>
          </rPr>
          <t>השעות המדווחות יוגשו בפורמט של 24 שעות ביממה. יש להוסיף נקודותיים ע"מ לכתוב השעה</t>
        </r>
      </text>
    </comment>
    <comment ref="T38" authorId="1">
      <text>
        <r>
          <rPr>
            <sz val="14"/>
            <color indexed="81"/>
            <rFont val="Arial"/>
            <family val="2"/>
          </rPr>
          <t>השעות המדווחות יוגשו בפורמט של 24 שעות ביממה. יש להוסיף נקודותיים ע"מ לכתוב השעה</t>
        </r>
      </text>
    </comment>
    <comment ref="AM38"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Q39" authorId="1">
      <text>
        <r>
          <rPr>
            <sz val="14"/>
            <color indexed="81"/>
            <rFont val="Arial"/>
            <family val="2"/>
          </rPr>
          <t>השעות המדווחות יוגשו בפורמט של 24 שעות ביממה. יש להוסיף נקודותיים ע"מ לכתוב השעה</t>
        </r>
      </text>
    </comment>
    <comment ref="T39" authorId="1">
      <text>
        <r>
          <rPr>
            <sz val="14"/>
            <color indexed="81"/>
            <rFont val="Arial"/>
            <family val="2"/>
          </rPr>
          <t>השעות המדווחות יוגשו בפורמט של 24 שעות ביממה. יש להוסיף נקודותיים ע"מ לכתוב השעה</t>
        </r>
      </text>
    </comment>
    <comment ref="AM39"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Q40" authorId="1">
      <text>
        <r>
          <rPr>
            <sz val="14"/>
            <color indexed="81"/>
            <rFont val="Arial"/>
            <family val="2"/>
          </rPr>
          <t>השעות המדווחות יוגשו בפורמט של 24 שעות ביממה. יש להוסיף נקודותיים ע"מ לכתוב השעה</t>
        </r>
      </text>
    </comment>
    <comment ref="T40" authorId="1">
      <text>
        <r>
          <rPr>
            <sz val="14"/>
            <color indexed="81"/>
            <rFont val="Arial"/>
            <family val="2"/>
          </rPr>
          <t>השעות המדווחות יוגשו בפורמט של 24 שעות ביממה. יש להוסיף נקודותיים ע"מ לכתוב השעה</t>
        </r>
      </text>
    </comment>
    <comment ref="AM40"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D41" authorId="1">
      <text>
        <r>
          <rPr>
            <sz val="14"/>
            <color indexed="81"/>
            <rFont val="Arial"/>
            <family val="2"/>
          </rPr>
          <t>חובה למלא את כל התאים הצהובים!</t>
        </r>
      </text>
    </comment>
    <comment ref="AM41"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AI45" authorId="0">
      <text>
        <r>
          <rPr>
            <b/>
            <sz val="9"/>
            <color indexed="81"/>
            <rFont val="Tahoma"/>
            <family val="2"/>
          </rPr>
          <t>כמות שעות חודשים ליועץ בכלל ההזמנות בחודש מדווח</t>
        </r>
        <r>
          <rPr>
            <sz val="9"/>
            <color indexed="81"/>
            <rFont val="Tahoma"/>
            <family val="2"/>
          </rPr>
          <t xml:space="preserve">
</t>
        </r>
      </text>
    </comment>
  </commentList>
</comments>
</file>

<file path=xl/sharedStrings.xml><?xml version="1.0" encoding="utf-8"?>
<sst xmlns="http://schemas.openxmlformats.org/spreadsheetml/2006/main" count="381" uniqueCount="134">
  <si>
    <t xml:space="preserve">פרטי ההזמנה </t>
  </si>
  <si>
    <t>הזמנה מס' :</t>
  </si>
  <si>
    <t>שם המשרד :</t>
  </si>
  <si>
    <t>מספר ספק :</t>
  </si>
  <si>
    <t>תאריך</t>
  </si>
  <si>
    <t>הפחתה</t>
  </si>
  <si>
    <t>סה"כ ש"ע</t>
  </si>
  <si>
    <t>שם פרטי ומשפחה</t>
  </si>
  <si>
    <t>תפקיד</t>
  </si>
  <si>
    <t>ת.ז. / מס' אישי</t>
  </si>
  <si>
    <t>חותמת וחתימת המאשר</t>
  </si>
  <si>
    <t>עד</t>
  </si>
  <si>
    <t>יום</t>
  </si>
  <si>
    <t>ש  ע  ו  ת</t>
  </si>
  <si>
    <t xml:space="preserve">סה"כ ש"ע </t>
  </si>
  <si>
    <t>פ ר ו ט   ה ע ב ו ד ה</t>
  </si>
  <si>
    <t>שעת</t>
  </si>
  <si>
    <t>מדווחות בכל</t>
  </si>
  <si>
    <t>תאור השרותים שבוצעו</t>
  </si>
  <si>
    <t>התחלה</t>
  </si>
  <si>
    <t>סיום</t>
  </si>
  <si>
    <t>(הפסקה)</t>
  </si>
  <si>
    <t>לחיוב</t>
  </si>
  <si>
    <t>ההזמנות</t>
  </si>
  <si>
    <t>(א1)</t>
  </si>
  <si>
    <t>(א2)</t>
  </si>
  <si>
    <t>(ב)</t>
  </si>
  <si>
    <t>(ג)</t>
  </si>
  <si>
    <t>(ה)</t>
  </si>
  <si>
    <t>(ו)</t>
  </si>
  <si>
    <t>תוקף ההזמנה</t>
  </si>
  <si>
    <t>סה"כ ש"ע לתשלום</t>
  </si>
  <si>
    <t xml:space="preserve">סה"כ יתרת ש"ע לביצוע לאחר אישור דיווח זה </t>
  </si>
  <si>
    <t>*</t>
  </si>
  <si>
    <t xml:space="preserve">פרטי העובד </t>
  </si>
  <si>
    <t xml:space="preserve">פרטי מנהל המשרד </t>
  </si>
  <si>
    <t>**</t>
  </si>
  <si>
    <t>הגורם המאשר בגוף הדורש אחראי לוודא אמיתות נתוני הדיווח של הספק.</t>
  </si>
  <si>
    <t>פרטי העובד</t>
  </si>
  <si>
    <t>פרטי הסָּפָּק</t>
  </si>
  <si>
    <t>(ד)</t>
  </si>
  <si>
    <t>להעברה</t>
  </si>
  <si>
    <t>***</t>
  </si>
  <si>
    <t>אישור  הגוף המזמין</t>
  </si>
  <si>
    <t>תאריך הדפסה :</t>
  </si>
  <si>
    <t>ערך התאריך</t>
  </si>
  <si>
    <t>שם העובד המדווח</t>
  </si>
  <si>
    <t xml:space="preserve">ת.ז. : </t>
  </si>
  <si>
    <t xml:space="preserve">התעריף המבוקש: </t>
  </si>
  <si>
    <t xml:space="preserve">מספר חשבונית עסקה: </t>
  </si>
  <si>
    <t xml:space="preserve">אחרות </t>
  </si>
  <si>
    <t>באותה עת</t>
  </si>
  <si>
    <t>שעות</t>
  </si>
  <si>
    <t>אין יתרה</t>
  </si>
  <si>
    <t>מ</t>
  </si>
  <si>
    <t>ק"מ</t>
  </si>
  <si>
    <t>ק"מ לחיוב</t>
  </si>
  <si>
    <t>(ו 1)</t>
  </si>
  <si>
    <t>(ו 2)</t>
  </si>
  <si>
    <t>(ו 3)</t>
  </si>
  <si>
    <t>(ז)</t>
  </si>
  <si>
    <t>.</t>
  </si>
  <si>
    <t>הזמנות אחרות שבהן מועסק העובד בתקופת דיווח זו (במידה ולא קיימות הזמנות נוספות לציין "0")</t>
  </si>
  <si>
    <t>מחוז בינוי מרכז</t>
  </si>
  <si>
    <t>מחוז בינוי צפון</t>
  </si>
  <si>
    <t>ענף קו התפר</t>
  </si>
  <si>
    <t>ענף שעון חול</t>
  </si>
  <si>
    <t>ענף תכנון ובקרת פרויקטים</t>
  </si>
  <si>
    <t>חט' ניהול פרויקטים משהב"ט,חמ"ן, תקשוב</t>
  </si>
  <si>
    <t>ענף ניהול פרויקטים ייעודיים</t>
  </si>
  <si>
    <t>ענף ניהול פרויקטים מנהלתיים</t>
  </si>
  <si>
    <t>ענף הנדסה</t>
  </si>
  <si>
    <t>ענף אחזקה</t>
  </si>
  <si>
    <t>ענף תו"פ</t>
  </si>
  <si>
    <t>ענף תת"ב</t>
  </si>
  <si>
    <t>היח' להתקשרויות עם מתכננים</t>
  </si>
  <si>
    <t>יח' תחשיבים וחשבונות</t>
  </si>
  <si>
    <t>יח' תיאום בינוי במט"ח סיוע</t>
  </si>
  <si>
    <t>יח' בינוי 561</t>
  </si>
  <si>
    <t>יח' בינוי 562</t>
  </si>
  <si>
    <t>יח' בינוי 563</t>
  </si>
  <si>
    <t>יח' בינוי 564</t>
  </si>
  <si>
    <t>מרכז בינוי חה"י</t>
  </si>
  <si>
    <t>ענף תשתיות חה"י</t>
  </si>
  <si>
    <t>פולינום</t>
  </si>
  <si>
    <t>פקע"ר</t>
  </si>
  <si>
    <t>ח"א</t>
  </si>
  <si>
    <t>נבטים</t>
  </si>
  <si>
    <t>מנהלת קריית הדרכה צה"ל לנגב</t>
  </si>
  <si>
    <t>ענף אט"ל ותקשוב</t>
  </si>
  <si>
    <t>יח' כלכלית</t>
  </si>
  <si>
    <t>אחר</t>
  </si>
  <si>
    <t>חובה למלא את תאור השירותים שבוצעו</t>
  </si>
  <si>
    <t>משהב"ט / אגף ההנדסה והבינוי / היחידה להתקשרויות עם מתכננים</t>
  </si>
  <si>
    <t>חובה למלא את כל התאים הצהובים!</t>
  </si>
  <si>
    <r>
      <rPr>
        <b/>
        <u/>
        <sz val="16"/>
        <rFont val="David"/>
        <family val="2"/>
        <charset val="177"/>
      </rPr>
      <t>הערה:</t>
    </r>
    <r>
      <rPr>
        <b/>
        <sz val="16"/>
        <rFont val="David"/>
        <family val="2"/>
        <charset val="177"/>
      </rPr>
      <t xml:space="preserve"> </t>
    </r>
    <r>
      <rPr>
        <sz val="16"/>
        <rFont val="David"/>
        <family val="2"/>
        <charset val="177"/>
      </rPr>
      <t>נא למלא את כל שדות החובה (בצהוב).</t>
    </r>
  </si>
  <si>
    <t>האם כל התאים הצהובים מולאו?</t>
  </si>
  <si>
    <t>האם מולאו כל התאים הרלוונטים לתיאור השירותי?</t>
  </si>
  <si>
    <t>להסבר על הטופס יש ללחוץ על תא זה</t>
  </si>
  <si>
    <t>ש"ע בהזמנות</t>
  </si>
  <si>
    <r>
      <rPr>
        <sz val="12"/>
        <color indexed="10"/>
        <rFont val="Arial"/>
        <family val="2"/>
      </rPr>
      <t xml:space="preserve">יח' </t>
    </r>
    <r>
      <rPr>
        <sz val="12"/>
        <color indexed="10"/>
        <rFont val="Calibri"/>
        <family val="2"/>
      </rPr>
      <t>PPP</t>
    </r>
  </si>
  <si>
    <r>
      <t>היח' ל</t>
    </r>
    <r>
      <rPr>
        <sz val="12"/>
        <color indexed="10"/>
        <rFont val="Arial"/>
        <family val="2"/>
      </rPr>
      <t>התקשרויות עם קבלנים</t>
    </r>
  </si>
  <si>
    <r>
      <t>היח' ל</t>
    </r>
    <r>
      <rPr>
        <sz val="12"/>
        <color indexed="10"/>
        <rFont val="Arial"/>
        <family val="2"/>
      </rPr>
      <t>צמ"ה וחומרי תשתית</t>
    </r>
  </si>
  <si>
    <t>הפחתת</t>
  </si>
  <si>
    <t>מדווח</t>
  </si>
  <si>
    <t>(ה3)</t>
  </si>
  <si>
    <t>(ה4)</t>
  </si>
  <si>
    <t>ממקום</t>
  </si>
  <si>
    <t>למקום</t>
  </si>
  <si>
    <r>
      <t>נסיעות -</t>
    </r>
    <r>
      <rPr>
        <b/>
        <sz val="11"/>
        <color indexed="10"/>
        <rFont val="David"/>
        <family val="2"/>
        <charset val="177"/>
      </rPr>
      <t xml:space="preserve"> דיווח בההזמנות לפי ש"ע בלבד</t>
    </r>
  </si>
  <si>
    <t>,…</t>
  </si>
  <si>
    <t>..</t>
  </si>
  <si>
    <t xml:space="preserve">המפקח מצהיר בזאת כי: לא עבד בשבתות ובימי חג ומועד ושכל הפרטים הרשומים בדו"ח זה לגבי ביצוע שעות עבודה ונסיעות, הינם נכונים. </t>
  </si>
  <si>
    <t>המפקח מצהיר כי בדק ווידא שאין דיווח של ש"ע ונסיעות חופפים במספר הזמנות .</t>
  </si>
  <si>
    <t xml:space="preserve">אשקלון </t>
  </si>
  <si>
    <t>מחנה X</t>
  </si>
  <si>
    <t>לקיזוז</t>
  </si>
  <si>
    <t>(א3)</t>
  </si>
  <si>
    <t>חתימה</t>
  </si>
  <si>
    <t>מועד קבלת התואר</t>
  </si>
  <si>
    <t>התואר המקצועי</t>
  </si>
  <si>
    <t>התעריף המבוקש</t>
  </si>
  <si>
    <t>שם הגוף הדורש</t>
  </si>
  <si>
    <t>סה"כ ש"ע מדווחות בכל ההזמנות</t>
  </si>
  <si>
    <t>סה"כ ש"ע שבוצעו (ששולמו) ללא דיווח זה</t>
  </si>
  <si>
    <t xml:space="preserve">יתרת ש"ע לניצול ללא דיווח זה (לא למלא נתונים):  </t>
  </si>
  <si>
    <t>סה"כ ש"ע לתשלום (המרה לשבר עשרוני)</t>
  </si>
  <si>
    <t>סה"כ ש"ע לתשלום עמוד 2</t>
  </si>
  <si>
    <t>סה"כ ש"ע לתשלום עמוד 2 (המרה לשבר עשרוני)</t>
  </si>
  <si>
    <t>סה"כ ש"ע לתשלום (המרה לשבר עשורני)</t>
  </si>
  <si>
    <t xml:space="preserve">מספר שעות עבודה בחודש - המאושרת בהזמנה: </t>
  </si>
  <si>
    <t>מספר ש"ע מוזמנות לעובד במסגרת ההזמנה</t>
  </si>
  <si>
    <t>טופס 23.032 רישום שעות עבודה למתכננים ויועצים</t>
  </si>
  <si>
    <t>טופס 23.032 - מעודכן לחודש מרץ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</si>
</sst>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quot;₪&quot;\ #,##0.00"/>
    <numFmt numFmtId="165" formatCode="[$-1000000]h:mm;@"/>
    <numFmt numFmtId="166" formatCode="[$-1010000]d/m/yy;@"/>
    <numFmt numFmtId="167" formatCode="[hh]:mm"/>
    <numFmt numFmtId="168" formatCode="[$-1010000]d/m/yyyy;@"/>
    <numFmt numFmtId="169" formatCode="[hhhh]:mm"/>
    <numFmt numFmtId="170" formatCode="\י\ו\ם\ ddd\,\ \ dd/mm/yyyy\ "/>
    <numFmt numFmtId="171" formatCode="##\ #/60"/>
    <numFmt numFmtId="172" formatCode="[h]:mm"/>
  </numFmts>
  <fonts count="90" x14ac:knownFonts="1">
    <font>
      <sz val="10"/>
      <name val="Arial"/>
      <charset val="177"/>
    </font>
    <font>
      <sz val="10"/>
      <name val="Arial"/>
      <family val="2"/>
    </font>
    <font>
      <sz val="12"/>
      <name val="Arial"/>
      <family val="2"/>
      <charset val="177"/>
    </font>
    <font>
      <b/>
      <sz val="12"/>
      <name val="Guttman Mantova-Decor"/>
      <charset val="177"/>
    </font>
    <font>
      <sz val="12"/>
      <name val="Arial"/>
      <family val="2"/>
    </font>
    <font>
      <b/>
      <sz val="10"/>
      <name val="Arial"/>
      <family val="2"/>
    </font>
    <font>
      <b/>
      <sz val="11"/>
      <name val="Arial"/>
      <family val="2"/>
    </font>
    <font>
      <sz val="10"/>
      <name val="Arial"/>
      <family val="2"/>
    </font>
    <font>
      <b/>
      <sz val="9"/>
      <name val="Arial"/>
      <family val="2"/>
    </font>
    <font>
      <sz val="12"/>
      <name val="Arial"/>
      <family val="2"/>
    </font>
    <font>
      <sz val="9"/>
      <name val="Arial"/>
      <family val="2"/>
    </font>
    <font>
      <sz val="14"/>
      <name val="Arial"/>
      <family val="2"/>
    </font>
    <font>
      <sz val="8"/>
      <name val="Arial"/>
      <family val="2"/>
    </font>
    <font>
      <b/>
      <sz val="11"/>
      <color indexed="81"/>
      <name val="FrankRuehl"/>
      <family val="2"/>
      <charset val="177"/>
    </font>
    <font>
      <b/>
      <sz val="9"/>
      <name val="Arial"/>
      <family val="2"/>
    </font>
    <font>
      <sz val="9"/>
      <name val="Arial"/>
      <family val="2"/>
    </font>
    <font>
      <sz val="7"/>
      <name val="Arial"/>
      <family val="2"/>
      <charset val="177"/>
    </font>
    <font>
      <sz val="11"/>
      <name val="Arial"/>
      <family val="2"/>
    </font>
    <font>
      <b/>
      <sz val="8.5"/>
      <name val="Arial"/>
      <family val="2"/>
    </font>
    <font>
      <b/>
      <sz val="13"/>
      <name val="Arial"/>
      <family val="2"/>
    </font>
    <font>
      <sz val="13"/>
      <name val="Arial"/>
      <family val="2"/>
    </font>
    <font>
      <sz val="11"/>
      <name val="FrankRuehl"/>
      <family val="2"/>
      <charset val="177"/>
    </font>
    <font>
      <b/>
      <sz val="12"/>
      <name val="David"/>
      <family val="2"/>
      <charset val="177"/>
    </font>
    <font>
      <sz val="12"/>
      <name val="David"/>
      <family val="2"/>
      <charset val="177"/>
    </font>
    <font>
      <b/>
      <sz val="10"/>
      <name val="David"/>
      <family val="2"/>
      <charset val="177"/>
    </font>
    <font>
      <b/>
      <sz val="8"/>
      <name val="Times New Roman"/>
      <family val="1"/>
    </font>
    <font>
      <b/>
      <sz val="9"/>
      <name val="Times New Roman"/>
      <family val="1"/>
    </font>
    <font>
      <b/>
      <sz val="11"/>
      <name val="Times New Roman"/>
      <family val="1"/>
    </font>
    <font>
      <b/>
      <sz val="12"/>
      <name val="Times New Roman"/>
      <family val="1"/>
    </font>
    <font>
      <sz val="12"/>
      <name val="Times New Roman"/>
      <family val="1"/>
    </font>
    <font>
      <b/>
      <sz val="10"/>
      <name val="Times New Roman"/>
      <family val="1"/>
    </font>
    <font>
      <sz val="11"/>
      <name val="Times New Roman"/>
      <family val="1"/>
    </font>
    <font>
      <sz val="10"/>
      <name val="Times New Roman"/>
      <family val="1"/>
    </font>
    <font>
      <b/>
      <sz val="9"/>
      <name val="David"/>
      <family val="2"/>
      <charset val="177"/>
    </font>
    <font>
      <b/>
      <sz val="7"/>
      <name val="David"/>
      <family val="2"/>
      <charset val="177"/>
    </font>
    <font>
      <b/>
      <sz val="11"/>
      <name val="David"/>
      <family val="2"/>
      <charset val="177"/>
    </font>
    <font>
      <b/>
      <sz val="8"/>
      <name val="David"/>
      <family val="2"/>
      <charset val="177"/>
    </font>
    <font>
      <b/>
      <sz val="20"/>
      <name val="David"/>
      <family val="2"/>
      <charset val="177"/>
    </font>
    <font>
      <sz val="9"/>
      <name val="David"/>
      <family val="2"/>
      <charset val="177"/>
    </font>
    <font>
      <sz val="10"/>
      <name val="David"/>
      <family val="2"/>
      <charset val="177"/>
    </font>
    <font>
      <b/>
      <sz val="8.5"/>
      <name val="David"/>
      <family val="2"/>
      <charset val="177"/>
    </font>
    <font>
      <sz val="11"/>
      <name val="David"/>
      <family val="2"/>
      <charset val="177"/>
    </font>
    <font>
      <b/>
      <sz val="12"/>
      <color indexed="10"/>
      <name val="David"/>
      <family val="2"/>
      <charset val="177"/>
    </font>
    <font>
      <sz val="7"/>
      <name val="David"/>
      <family val="2"/>
      <charset val="177"/>
    </font>
    <font>
      <b/>
      <sz val="14"/>
      <name val="David"/>
      <family val="2"/>
      <charset val="177"/>
    </font>
    <font>
      <sz val="10"/>
      <color indexed="81"/>
      <name val="Tahoma"/>
      <family val="2"/>
    </font>
    <font>
      <b/>
      <sz val="10"/>
      <color indexed="81"/>
      <name val="Tahoma"/>
      <family val="2"/>
    </font>
    <font>
      <sz val="14"/>
      <name val="David"/>
      <family val="2"/>
      <charset val="177"/>
    </font>
    <font>
      <sz val="16"/>
      <name val="David"/>
      <family val="2"/>
      <charset val="177"/>
    </font>
    <font>
      <b/>
      <u/>
      <sz val="14"/>
      <color indexed="81"/>
      <name val="David"/>
      <family val="2"/>
      <charset val="177"/>
    </font>
    <font>
      <sz val="10"/>
      <color indexed="9"/>
      <name val="Arial"/>
      <family val="2"/>
    </font>
    <font>
      <b/>
      <sz val="16"/>
      <name val="Times New Roman"/>
      <family val="1"/>
    </font>
    <font>
      <sz val="16"/>
      <name val="Times New Roman"/>
      <family val="1"/>
    </font>
    <font>
      <sz val="12"/>
      <name val="Times New Roman"/>
      <family val="1"/>
    </font>
    <font>
      <b/>
      <sz val="12"/>
      <color indexed="9"/>
      <name val="Times New Roman"/>
      <family val="1"/>
    </font>
    <font>
      <b/>
      <sz val="16"/>
      <name val="David"/>
      <family val="2"/>
      <charset val="177"/>
    </font>
    <font>
      <b/>
      <u/>
      <sz val="16"/>
      <name val="David"/>
      <family val="2"/>
      <charset val="177"/>
    </font>
    <font>
      <b/>
      <sz val="14"/>
      <color indexed="81"/>
      <name val="David"/>
      <family val="2"/>
      <charset val="177"/>
    </font>
    <font>
      <sz val="14"/>
      <color indexed="81"/>
      <name val="David"/>
      <family val="2"/>
      <charset val="177"/>
    </font>
    <font>
      <u/>
      <sz val="14"/>
      <color indexed="81"/>
      <name val="David"/>
      <family val="2"/>
      <charset val="177"/>
    </font>
    <font>
      <sz val="12"/>
      <color indexed="10"/>
      <name val="Arial"/>
      <family val="2"/>
    </font>
    <font>
      <sz val="12"/>
      <color indexed="10"/>
      <name val="Calibri"/>
      <family val="2"/>
    </font>
    <font>
      <b/>
      <sz val="11"/>
      <color indexed="10"/>
      <name val="David"/>
      <family val="2"/>
      <charset val="177"/>
    </font>
    <font>
      <b/>
      <sz val="16"/>
      <name val="Guttman Mantova-Decor"/>
      <charset val="177"/>
    </font>
    <font>
      <sz val="16"/>
      <name val="Arial"/>
      <family val="2"/>
    </font>
    <font>
      <sz val="14"/>
      <color indexed="81"/>
      <name val="Arial"/>
      <family val="2"/>
    </font>
    <font>
      <b/>
      <sz val="12"/>
      <name val="David"/>
      <family val="2"/>
      <charset val="177"/>
    </font>
    <font>
      <sz val="9"/>
      <color indexed="81"/>
      <name val="Tahoma"/>
      <family val="2"/>
    </font>
    <font>
      <b/>
      <sz val="9"/>
      <color indexed="81"/>
      <name val="Tahoma"/>
      <family val="2"/>
    </font>
    <font>
      <sz val="9"/>
      <color rgb="FFFF0000"/>
      <name val="Arial"/>
      <family val="2"/>
    </font>
    <font>
      <sz val="10"/>
      <color rgb="FFFF0000"/>
      <name val="Arial"/>
      <family val="2"/>
    </font>
    <font>
      <sz val="7"/>
      <color theme="0"/>
      <name val="Arial"/>
      <family val="2"/>
    </font>
    <font>
      <b/>
      <sz val="10"/>
      <color theme="0"/>
      <name val="David"/>
      <family val="2"/>
      <charset val="177"/>
    </font>
    <font>
      <sz val="12"/>
      <color theme="0"/>
      <name val="Arial"/>
      <family val="2"/>
    </font>
    <font>
      <sz val="9"/>
      <color theme="0"/>
      <name val="Arial"/>
      <family val="2"/>
    </font>
    <font>
      <sz val="11"/>
      <color theme="0"/>
      <name val="Times New Roman"/>
      <family val="1"/>
    </font>
    <font>
      <sz val="11"/>
      <color rgb="FFFF0000"/>
      <name val="Times New Roman"/>
      <family val="1"/>
    </font>
    <font>
      <b/>
      <sz val="11"/>
      <color rgb="FFFF0000"/>
      <name val="Times New Roman"/>
      <family val="1"/>
    </font>
    <font>
      <b/>
      <sz val="12"/>
      <color rgb="FFFF0000"/>
      <name val="Times New Roman"/>
      <family val="1"/>
    </font>
    <font>
      <b/>
      <sz val="11"/>
      <color theme="0"/>
      <name val="Times New Roman"/>
      <family val="1"/>
    </font>
    <font>
      <sz val="12"/>
      <color rgb="FFFF0000"/>
      <name val="Arial"/>
      <family val="2"/>
    </font>
    <font>
      <sz val="12"/>
      <color rgb="FFFF0000"/>
      <name val="Calibri"/>
      <family val="2"/>
    </font>
    <font>
      <b/>
      <sz val="11"/>
      <color rgb="FFFF0000"/>
      <name val="Arial"/>
      <family val="2"/>
    </font>
    <font>
      <b/>
      <sz val="14"/>
      <color rgb="FFFF0000"/>
      <name val="Times New Roman"/>
      <family val="1"/>
    </font>
    <font>
      <b/>
      <sz val="10"/>
      <color rgb="FFFF0000"/>
      <name val="Times New Roman"/>
      <family val="1"/>
    </font>
    <font>
      <sz val="8"/>
      <name val="David"/>
      <family val="2"/>
      <charset val="177"/>
    </font>
    <font>
      <sz val="13"/>
      <name val="David"/>
      <family val="2"/>
      <charset val="177"/>
    </font>
    <font>
      <sz val="13"/>
      <name val="Times New Roman"/>
      <family val="1"/>
    </font>
    <font>
      <b/>
      <sz val="13"/>
      <name val="Times New Roman"/>
      <family val="1"/>
    </font>
    <font>
      <sz val="13"/>
      <name val="Times New Roman"/>
      <family val="1"/>
      <scheme val="major"/>
    </font>
  </fonts>
  <fills count="8">
    <fill>
      <patternFill patternType="none"/>
    </fill>
    <fill>
      <patternFill patternType="gray125"/>
    </fill>
    <fill>
      <patternFill patternType="solid">
        <fgColor rgb="FFFFFF00"/>
        <bgColor indexed="64"/>
      </patternFill>
    </fill>
    <fill>
      <patternFill patternType="solid">
        <fgColor rgb="FFFFFF99"/>
        <bgColor indexed="64"/>
      </patternFill>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
      <patternFill patternType="solid">
        <fgColor rgb="FF92D050"/>
        <bgColor indexed="64"/>
      </patternFill>
    </fill>
  </fills>
  <borders count="116">
    <border>
      <left/>
      <right/>
      <top/>
      <bottom/>
      <diagonal/>
    </border>
    <border>
      <left/>
      <right/>
      <top/>
      <bottom style="medium">
        <color indexed="30"/>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bottom/>
      <diagonal/>
    </border>
    <border>
      <left style="thin">
        <color indexed="64"/>
      </left>
      <right style="thin">
        <color indexed="64"/>
      </right>
      <top/>
      <bottom/>
      <diagonal/>
    </border>
    <border>
      <left/>
      <right/>
      <top style="hair">
        <color indexed="30"/>
      </top>
      <bottom/>
      <diagonal/>
    </border>
    <border>
      <left style="thin">
        <color indexed="30"/>
      </left>
      <right/>
      <top style="thin">
        <color indexed="30"/>
      </top>
      <bottom/>
      <diagonal/>
    </border>
    <border>
      <left style="thin">
        <color indexed="30"/>
      </left>
      <right/>
      <top/>
      <bottom/>
      <diagonal/>
    </border>
    <border>
      <left style="hair">
        <color indexed="30"/>
      </left>
      <right style="hair">
        <color indexed="30"/>
      </right>
      <top/>
      <bottom/>
      <diagonal/>
    </border>
    <border>
      <left style="hair">
        <color indexed="30"/>
      </left>
      <right/>
      <top/>
      <bottom/>
      <diagonal/>
    </border>
    <border>
      <left/>
      <right style="dashed">
        <color indexed="30"/>
      </right>
      <top/>
      <bottom/>
      <diagonal/>
    </border>
    <border>
      <left style="thin">
        <color indexed="30"/>
      </left>
      <right/>
      <top/>
      <bottom style="hair">
        <color indexed="30"/>
      </bottom>
      <diagonal/>
    </border>
    <border>
      <left style="hair">
        <color indexed="30"/>
      </left>
      <right style="hair">
        <color indexed="30"/>
      </right>
      <top/>
      <bottom style="hair">
        <color indexed="30"/>
      </bottom>
      <diagonal/>
    </border>
    <border>
      <left style="hair">
        <color indexed="30"/>
      </left>
      <right/>
      <top/>
      <bottom style="hair">
        <color indexed="30"/>
      </bottom>
      <diagonal/>
    </border>
    <border>
      <left/>
      <right/>
      <top/>
      <bottom style="hair">
        <color indexed="30"/>
      </bottom>
      <diagonal/>
    </border>
    <border>
      <left/>
      <right style="hair">
        <color indexed="30"/>
      </right>
      <top/>
      <bottom style="hair">
        <color indexed="30"/>
      </bottom>
      <diagonal/>
    </border>
    <border>
      <left style="thin">
        <color indexed="30"/>
      </left>
      <right style="hair">
        <color indexed="30"/>
      </right>
      <top style="hair">
        <color indexed="30"/>
      </top>
      <bottom style="hair">
        <color indexed="30"/>
      </bottom>
      <diagonal/>
    </border>
    <border>
      <left/>
      <right style="dashed">
        <color indexed="30"/>
      </right>
      <top/>
      <bottom style="hair">
        <color indexed="30"/>
      </bottom>
      <diagonal/>
    </border>
    <border>
      <left style="dashed">
        <color indexed="30"/>
      </left>
      <right/>
      <top style="hair">
        <color indexed="30"/>
      </top>
      <bottom style="dashed">
        <color indexed="30"/>
      </bottom>
      <diagonal/>
    </border>
    <border>
      <left/>
      <right/>
      <top style="hair">
        <color indexed="30"/>
      </top>
      <bottom style="dashed">
        <color indexed="30"/>
      </bottom>
      <diagonal/>
    </border>
    <border>
      <left style="dashed">
        <color indexed="30"/>
      </left>
      <right/>
      <top/>
      <bottom style="double">
        <color indexed="30"/>
      </bottom>
      <diagonal/>
    </border>
    <border>
      <left/>
      <right style="hair">
        <color indexed="30"/>
      </right>
      <top/>
      <bottom style="double">
        <color indexed="30"/>
      </bottom>
      <diagonal/>
    </border>
    <border>
      <left/>
      <right style="dashed">
        <color indexed="30"/>
      </right>
      <top/>
      <bottom style="double">
        <color indexed="30"/>
      </bottom>
      <diagonal/>
    </border>
    <border>
      <left style="dashed">
        <color indexed="30"/>
      </left>
      <right/>
      <top/>
      <bottom/>
      <diagonal/>
    </border>
    <border>
      <left style="dashed">
        <color indexed="30"/>
      </left>
      <right style="hair">
        <color indexed="30"/>
      </right>
      <top/>
      <bottom style="hair">
        <color indexed="30"/>
      </bottom>
      <diagonal/>
    </border>
    <border>
      <left style="dashed">
        <color indexed="30"/>
      </left>
      <right/>
      <top/>
      <bottom style="dashed">
        <color indexed="30"/>
      </bottom>
      <diagonal/>
    </border>
    <border>
      <left/>
      <right style="hair">
        <color indexed="30"/>
      </right>
      <top/>
      <bottom style="dashed">
        <color indexed="30"/>
      </bottom>
      <diagonal/>
    </border>
    <border>
      <left style="hair">
        <color indexed="30"/>
      </left>
      <right style="dashed">
        <color indexed="30"/>
      </right>
      <top/>
      <bottom style="dashed">
        <color indexed="30"/>
      </bottom>
      <diagonal/>
    </border>
    <border>
      <left style="thin">
        <color indexed="30"/>
      </left>
      <right style="hair">
        <color indexed="30"/>
      </right>
      <top style="hair">
        <color indexed="30"/>
      </top>
      <bottom style="thin">
        <color indexed="30"/>
      </bottom>
      <diagonal/>
    </border>
    <border>
      <left/>
      <right/>
      <top/>
      <bottom style="thin">
        <color indexed="64"/>
      </bottom>
      <diagonal/>
    </border>
    <border>
      <left/>
      <right style="thin">
        <color indexed="30"/>
      </right>
      <top/>
      <bottom style="hair">
        <color indexed="30"/>
      </bottom>
      <diagonal/>
    </border>
    <border>
      <left style="hair">
        <color indexed="30"/>
      </left>
      <right style="hair">
        <color indexed="30"/>
      </right>
      <top style="thin">
        <color indexed="30"/>
      </top>
      <bottom/>
      <diagonal/>
    </border>
    <border>
      <left/>
      <right/>
      <top style="thin">
        <color indexed="30"/>
      </top>
      <bottom/>
      <diagonal/>
    </border>
    <border>
      <left style="hair">
        <color indexed="30"/>
      </left>
      <right style="hair">
        <color indexed="30"/>
      </right>
      <top style="hair">
        <color indexed="30"/>
      </top>
      <bottom style="hair">
        <color indexed="30"/>
      </bottom>
      <diagonal/>
    </border>
    <border>
      <left style="hair">
        <color indexed="30"/>
      </left>
      <right style="hair">
        <color indexed="30"/>
      </right>
      <top style="hair">
        <color indexed="30"/>
      </top>
      <bottom/>
      <diagonal/>
    </border>
    <border>
      <left/>
      <right style="hair">
        <color indexed="30"/>
      </right>
      <top/>
      <bottom/>
      <diagonal/>
    </border>
    <border>
      <left/>
      <right/>
      <top style="thick">
        <color indexed="30"/>
      </top>
      <bottom/>
      <diagonal/>
    </border>
    <border>
      <left style="hair">
        <color indexed="30"/>
      </left>
      <right/>
      <top style="hair">
        <color indexed="30"/>
      </top>
      <bottom style="hair">
        <color indexed="30"/>
      </bottom>
      <diagonal/>
    </border>
    <border>
      <left/>
      <right style="hair">
        <color indexed="30"/>
      </right>
      <top style="hair">
        <color indexed="30"/>
      </top>
      <bottom style="hair">
        <color indexed="30"/>
      </bottom>
      <diagonal/>
    </border>
    <border>
      <left/>
      <right/>
      <top style="hair">
        <color indexed="30"/>
      </top>
      <bottom style="hair">
        <color indexed="30"/>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hair">
        <color indexed="30"/>
      </left>
      <right/>
      <top style="thin">
        <color indexed="30"/>
      </top>
      <bottom/>
      <diagonal/>
    </border>
    <border>
      <left/>
      <right style="thin">
        <color indexed="30"/>
      </right>
      <top style="thin">
        <color indexed="30"/>
      </top>
      <bottom/>
      <diagonal/>
    </border>
    <border>
      <left/>
      <right style="thin">
        <color indexed="30"/>
      </right>
      <top/>
      <bottom/>
      <diagonal/>
    </border>
    <border>
      <left/>
      <right style="hair">
        <color indexed="30"/>
      </right>
      <top style="thin">
        <color indexed="30"/>
      </top>
      <bottom/>
      <diagonal/>
    </border>
    <border>
      <left style="hair">
        <color indexed="30"/>
      </left>
      <right/>
      <top style="hair">
        <color indexed="30"/>
      </top>
      <bottom/>
      <diagonal/>
    </border>
    <border>
      <left/>
      <right style="hair">
        <color indexed="30"/>
      </right>
      <top style="hair">
        <color indexed="30"/>
      </top>
      <bottom/>
      <diagonal/>
    </border>
    <border>
      <left/>
      <right style="thin">
        <color indexed="30"/>
      </right>
      <top style="hair">
        <color indexed="30"/>
      </top>
      <bottom style="hair">
        <color indexed="30"/>
      </bottom>
      <diagonal/>
    </border>
    <border>
      <left style="dashed">
        <color indexed="30"/>
      </left>
      <right/>
      <top/>
      <bottom style="hair">
        <color indexed="30"/>
      </bottom>
      <diagonal/>
    </border>
    <border>
      <left style="dashed">
        <color indexed="30"/>
      </left>
      <right/>
      <top style="hair">
        <color indexed="30"/>
      </top>
      <bottom/>
      <diagonal/>
    </border>
    <border>
      <left/>
      <right style="dashed">
        <color indexed="30"/>
      </right>
      <top style="hair">
        <color indexed="30"/>
      </top>
      <bottom/>
      <diagonal/>
    </border>
    <border>
      <left style="hair">
        <color indexed="30"/>
      </left>
      <right/>
      <top style="thin">
        <color indexed="30"/>
      </top>
      <bottom style="hair">
        <color indexed="30"/>
      </bottom>
      <diagonal/>
    </border>
    <border>
      <left/>
      <right/>
      <top style="thin">
        <color indexed="30"/>
      </top>
      <bottom style="hair">
        <color indexed="30"/>
      </bottom>
      <diagonal/>
    </border>
    <border>
      <left/>
      <right style="hair">
        <color indexed="30"/>
      </right>
      <top style="thin">
        <color indexed="30"/>
      </top>
      <bottom style="hair">
        <color indexed="30"/>
      </bottom>
      <diagonal/>
    </border>
    <border>
      <left style="dashed">
        <color indexed="30"/>
      </left>
      <right/>
      <top style="hair">
        <color indexed="30"/>
      </top>
      <bottom style="hair">
        <color indexed="30"/>
      </bottom>
      <diagonal/>
    </border>
    <border>
      <left/>
      <right style="dashed">
        <color indexed="30"/>
      </right>
      <top style="hair">
        <color indexed="30"/>
      </top>
      <bottom style="hair">
        <color indexed="30"/>
      </bottom>
      <diagonal/>
    </border>
    <border>
      <left/>
      <right style="dashed">
        <color indexed="30"/>
      </right>
      <top style="hair">
        <color indexed="30"/>
      </top>
      <bottom style="dashed">
        <color indexed="30"/>
      </bottom>
      <diagonal/>
    </border>
    <border>
      <left style="hair">
        <color indexed="30"/>
      </left>
      <right/>
      <top style="hair">
        <color indexed="30"/>
      </top>
      <bottom style="double">
        <color indexed="30"/>
      </bottom>
      <diagonal/>
    </border>
    <border>
      <left/>
      <right/>
      <top style="hair">
        <color indexed="30"/>
      </top>
      <bottom style="double">
        <color indexed="30"/>
      </bottom>
      <diagonal/>
    </border>
    <border>
      <left/>
      <right style="hair">
        <color indexed="30"/>
      </right>
      <top style="hair">
        <color indexed="30"/>
      </top>
      <bottom style="double">
        <color indexed="30"/>
      </bottom>
      <diagonal/>
    </border>
    <border>
      <left style="dashed">
        <color indexed="30"/>
      </left>
      <right/>
      <top style="dashed">
        <color indexed="30"/>
      </top>
      <bottom style="dashed">
        <color indexed="30"/>
      </bottom>
      <diagonal/>
    </border>
    <border>
      <left/>
      <right/>
      <top style="dashed">
        <color indexed="30"/>
      </top>
      <bottom style="dashed">
        <color indexed="30"/>
      </bottom>
      <diagonal/>
    </border>
    <border>
      <left/>
      <right style="dashed">
        <color indexed="30"/>
      </right>
      <top style="dashed">
        <color indexed="30"/>
      </top>
      <bottom style="dashed">
        <color indexed="30"/>
      </bottom>
      <diagonal/>
    </border>
    <border>
      <left style="dashed">
        <color indexed="30"/>
      </left>
      <right/>
      <top style="double">
        <color indexed="30"/>
      </top>
      <bottom/>
      <diagonal/>
    </border>
    <border>
      <left/>
      <right/>
      <top style="double">
        <color indexed="30"/>
      </top>
      <bottom/>
      <diagonal/>
    </border>
    <border>
      <left/>
      <right style="dashed">
        <color indexed="30"/>
      </right>
      <top style="double">
        <color indexed="30"/>
      </top>
      <bottom/>
      <diagonal/>
    </border>
    <border>
      <left style="hair">
        <color indexed="30"/>
      </left>
      <right/>
      <top style="hair">
        <color indexed="30"/>
      </top>
      <bottom style="dashed">
        <color indexed="30"/>
      </bottom>
      <diagonal/>
    </border>
    <border>
      <left/>
      <right style="hair">
        <color indexed="30"/>
      </right>
      <top style="hair">
        <color indexed="30"/>
      </top>
      <bottom style="dashed">
        <color indexed="30"/>
      </bottom>
      <diagonal/>
    </border>
    <border>
      <left style="medium">
        <color indexed="30"/>
      </left>
      <right/>
      <top/>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style="medium">
        <color indexed="30"/>
      </left>
      <right/>
      <top style="medium">
        <color indexed="30"/>
      </top>
      <bottom/>
      <diagonal/>
    </border>
    <border>
      <left/>
      <right/>
      <top style="medium">
        <color indexed="30"/>
      </top>
      <bottom/>
      <diagonal/>
    </border>
    <border>
      <left/>
      <right style="medium">
        <color indexed="30"/>
      </right>
      <top style="medium">
        <color indexed="30"/>
      </top>
      <bottom/>
      <diagonal/>
    </border>
    <border>
      <left style="medium">
        <color indexed="30"/>
      </left>
      <right/>
      <top/>
      <bottom style="medium">
        <color indexed="30"/>
      </bottom>
      <diagonal/>
    </border>
    <border>
      <left/>
      <right style="medium">
        <color indexed="30"/>
      </right>
      <top/>
      <bottom style="medium">
        <color indexed="3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30"/>
      </top>
      <bottom style="thin">
        <color indexed="3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12"/>
      </right>
      <top/>
      <bottom/>
      <diagonal/>
    </border>
    <border>
      <left style="thin">
        <color indexed="12"/>
      </left>
      <right style="thin">
        <color indexed="12"/>
      </right>
      <top/>
      <bottom/>
      <diagonal/>
    </border>
    <border>
      <left style="thin">
        <color indexed="12"/>
      </left>
      <right/>
      <top/>
      <bottom/>
      <diagonal/>
    </border>
    <border>
      <left style="thick">
        <color indexed="30"/>
      </left>
      <right/>
      <top style="medium">
        <color indexed="64"/>
      </top>
      <bottom style="medium">
        <color auto="1"/>
      </bottom>
      <diagonal/>
    </border>
    <border>
      <left style="hair">
        <color indexed="30"/>
      </left>
      <right/>
      <top style="thick">
        <color indexed="30"/>
      </top>
      <bottom/>
      <diagonal/>
    </border>
    <border>
      <left style="thick">
        <color indexed="30"/>
      </left>
      <right/>
      <top style="thick">
        <color indexed="30"/>
      </top>
      <bottom/>
      <diagonal/>
    </border>
    <border>
      <left/>
      <right style="thick">
        <color indexed="30"/>
      </right>
      <top style="thick">
        <color indexed="30"/>
      </top>
      <bottom/>
      <diagonal/>
    </border>
    <border>
      <left style="thick">
        <color theme="6" tint="-0.499984740745262"/>
      </left>
      <right/>
      <top style="thick">
        <color theme="6" tint="-0.499984740745262"/>
      </top>
      <bottom style="thick">
        <color theme="6" tint="-0.499984740745262"/>
      </bottom>
      <diagonal/>
    </border>
    <border>
      <left/>
      <right/>
      <top style="thick">
        <color theme="6" tint="-0.499984740745262"/>
      </top>
      <bottom style="thick">
        <color theme="6" tint="-0.499984740745262"/>
      </bottom>
      <diagonal/>
    </border>
    <border>
      <left/>
      <right style="thick">
        <color theme="6" tint="-0.499984740745262"/>
      </right>
      <top style="thick">
        <color theme="6" tint="-0.499984740745262"/>
      </top>
      <bottom style="thick">
        <color theme="6" tint="-0.499984740745262"/>
      </bottom>
      <diagonal/>
    </border>
    <border>
      <left/>
      <right style="thin">
        <color indexed="64"/>
      </right>
      <top style="hair">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ck">
        <color theme="6" tint="-0.499984740745262"/>
      </left>
      <right/>
      <top style="thick">
        <color theme="6" tint="-0.499984740745262"/>
      </top>
      <bottom/>
      <diagonal/>
    </border>
    <border>
      <left/>
      <right/>
      <top style="thick">
        <color theme="6" tint="-0.499984740745262"/>
      </top>
      <bottom/>
      <diagonal/>
    </border>
    <border>
      <left/>
      <right style="thick">
        <color theme="6" tint="-0.499984740745262"/>
      </right>
      <top style="thick">
        <color theme="6" tint="-0.499984740745262"/>
      </top>
      <bottom/>
      <diagonal/>
    </border>
    <border>
      <left style="thick">
        <color theme="3"/>
      </left>
      <right/>
      <top style="thick">
        <color theme="3"/>
      </top>
      <bottom style="thick">
        <color theme="3"/>
      </bottom>
      <diagonal/>
    </border>
    <border>
      <left/>
      <right/>
      <top style="thick">
        <color theme="3"/>
      </top>
      <bottom style="thick">
        <color theme="3"/>
      </bottom>
      <diagonal/>
    </border>
    <border>
      <left/>
      <right style="thick">
        <color theme="3"/>
      </right>
      <top style="thick">
        <color theme="3"/>
      </top>
      <bottom style="thick">
        <color theme="3"/>
      </bottom>
      <diagonal/>
    </border>
    <border>
      <left style="dashed">
        <color indexed="30"/>
      </left>
      <right style="hair">
        <color indexed="30"/>
      </right>
      <top style="hair">
        <color indexed="30"/>
      </top>
      <bottom/>
      <diagonal/>
    </border>
  </borders>
  <cellStyleXfs count="2">
    <xf numFmtId="0" fontId="0" fillId="0" borderId="0"/>
    <xf numFmtId="0" fontId="2" fillId="0" borderId="0"/>
  </cellStyleXfs>
  <cellXfs count="554">
    <xf numFmtId="0" fontId="0" fillId="0" borderId="0" xfId="0"/>
    <xf numFmtId="0" fontId="11" fillId="0" borderId="0" xfId="0" applyFont="1" applyFill="1" applyBorder="1" applyAlignment="1" applyProtection="1">
      <alignment vertical="center"/>
    </xf>
    <xf numFmtId="0" fontId="4" fillId="0" borderId="0" xfId="0" applyFont="1" applyFill="1" applyBorder="1" applyAlignment="1" applyProtection="1">
      <alignment vertical="center"/>
    </xf>
    <xf numFmtId="0" fontId="10" fillId="0" borderId="0" xfId="0" applyFont="1" applyFill="1" applyBorder="1" applyAlignment="1" applyProtection="1">
      <alignment vertical="center" wrapText="1" readingOrder="2"/>
    </xf>
    <xf numFmtId="0" fontId="34" fillId="0" borderId="2" xfId="0" applyFont="1" applyFill="1" applyBorder="1" applyAlignment="1" applyProtection="1"/>
    <xf numFmtId="0" fontId="34" fillId="0" borderId="3" xfId="0" applyFont="1" applyFill="1" applyBorder="1" applyAlignment="1" applyProtection="1"/>
    <xf numFmtId="0" fontId="34" fillId="0" borderId="4" xfId="0" applyFont="1" applyFill="1" applyBorder="1" applyAlignment="1" applyProtection="1"/>
    <xf numFmtId="0" fontId="34" fillId="0" borderId="5" xfId="0" applyFont="1" applyFill="1" applyBorder="1" applyAlignment="1" applyProtection="1">
      <alignment vertical="center"/>
    </xf>
    <xf numFmtId="0" fontId="34" fillId="0" borderId="6" xfId="0" applyFont="1" applyFill="1" applyBorder="1" applyAlignment="1" applyProtection="1">
      <alignment vertical="center"/>
    </xf>
    <xf numFmtId="0" fontId="34" fillId="0" borderId="7" xfId="0" applyFont="1" applyFill="1" applyBorder="1" applyAlignment="1" applyProtection="1">
      <alignment vertical="center"/>
    </xf>
    <xf numFmtId="0" fontId="34" fillId="0" borderId="8" xfId="0" applyFont="1" applyFill="1" applyBorder="1" applyAlignment="1" applyProtection="1">
      <alignment vertical="center"/>
    </xf>
    <xf numFmtId="0" fontId="34" fillId="0" borderId="0" xfId="0" applyFont="1" applyFill="1" applyBorder="1" applyAlignment="1" applyProtection="1">
      <alignment vertical="center"/>
    </xf>
    <xf numFmtId="0" fontId="34" fillId="0" borderId="9" xfId="0" applyFont="1" applyFill="1" applyBorder="1" applyAlignment="1" applyProtection="1">
      <alignment vertical="center"/>
    </xf>
    <xf numFmtId="0" fontId="33" fillId="0" borderId="10" xfId="0" applyFont="1" applyFill="1" applyBorder="1" applyAlignment="1" applyProtection="1">
      <alignment vertical="center" readingOrder="2"/>
    </xf>
    <xf numFmtId="0" fontId="33" fillId="0" borderId="11" xfId="0" applyFont="1" applyFill="1" applyBorder="1" applyAlignment="1" applyProtection="1">
      <alignment vertical="center" readingOrder="2"/>
    </xf>
    <xf numFmtId="0" fontId="33" fillId="0" borderId="12" xfId="0" applyFont="1" applyFill="1" applyBorder="1" applyAlignment="1" applyProtection="1">
      <alignment vertical="center" readingOrder="2"/>
    </xf>
    <xf numFmtId="165" fontId="32" fillId="0" borderId="2" xfId="0" applyNumberFormat="1" applyFont="1" applyFill="1" applyBorder="1" applyAlignment="1" applyProtection="1">
      <alignment vertical="center"/>
    </xf>
    <xf numFmtId="165" fontId="32" fillId="0" borderId="3" xfId="0" applyNumberFormat="1" applyFont="1" applyFill="1" applyBorder="1" applyAlignment="1" applyProtection="1">
      <alignment vertical="center"/>
    </xf>
    <xf numFmtId="165" fontId="32" fillId="0" borderId="4" xfId="0" applyNumberFormat="1" applyFont="1" applyFill="1" applyBorder="1" applyAlignment="1" applyProtection="1">
      <alignment vertical="center"/>
    </xf>
    <xf numFmtId="0" fontId="34" fillId="0" borderId="0" xfId="0" applyFont="1" applyFill="1" applyBorder="1" applyAlignment="1" applyProtection="1">
      <alignment horizontal="right" vertical="center"/>
    </xf>
    <xf numFmtId="0" fontId="24" fillId="0" borderId="0" xfId="0" applyFont="1" applyFill="1" applyBorder="1" applyAlignment="1" applyProtection="1">
      <alignment wrapText="1"/>
    </xf>
    <xf numFmtId="0" fontId="0" fillId="0" borderId="0" xfId="0" applyFill="1" applyProtection="1"/>
    <xf numFmtId="0" fontId="7" fillId="0" borderId="0" xfId="0" applyFont="1" applyFill="1" applyProtection="1"/>
    <xf numFmtId="0" fontId="0" fillId="0" borderId="0" xfId="0" applyFill="1" applyAlignment="1" applyProtection="1"/>
    <xf numFmtId="0" fontId="0" fillId="0" borderId="0" xfId="0" applyFill="1" applyBorder="1" applyProtection="1"/>
    <xf numFmtId="0" fontId="7" fillId="0" borderId="0" xfId="0" applyFont="1" applyFill="1" applyBorder="1" applyProtection="1"/>
    <xf numFmtId="0" fontId="7" fillId="0" borderId="0" xfId="0" applyFont="1" applyFill="1" applyBorder="1" applyAlignment="1" applyProtection="1">
      <alignment vertical="center" wrapText="1"/>
    </xf>
    <xf numFmtId="0" fontId="7" fillId="0" borderId="13" xfId="0" applyFont="1" applyFill="1" applyBorder="1" applyAlignment="1" applyProtection="1"/>
    <xf numFmtId="0" fontId="0" fillId="0" borderId="0" xfId="0" applyFill="1" applyBorder="1" applyAlignment="1" applyProtection="1">
      <alignment vertical="center" wrapText="1"/>
    </xf>
    <xf numFmtId="0" fontId="15" fillId="0" borderId="0" xfId="0" applyFont="1" applyFill="1" applyBorder="1" applyAlignment="1" applyProtection="1">
      <alignment vertical="center" wrapText="1" readingOrder="2"/>
    </xf>
    <xf numFmtId="0" fontId="7" fillId="0" borderId="14" xfId="0" applyFont="1" applyFill="1" applyBorder="1" applyAlignment="1" applyProtection="1"/>
    <xf numFmtId="0" fontId="0" fillId="0" borderId="0" xfId="0" applyFill="1" applyBorder="1" applyAlignment="1" applyProtection="1">
      <alignment vertical="top"/>
    </xf>
    <xf numFmtId="0" fontId="17" fillId="0" borderId="0" xfId="0" applyFont="1" applyFill="1" applyBorder="1" applyProtection="1"/>
    <xf numFmtId="0" fontId="9" fillId="0" borderId="0" xfId="0" applyFont="1" applyFill="1" applyBorder="1" applyProtection="1"/>
    <xf numFmtId="0" fontId="1" fillId="0" borderId="0" xfId="0" applyFont="1" applyFill="1" applyBorder="1" applyAlignment="1" applyProtection="1">
      <alignment vertical="center"/>
    </xf>
    <xf numFmtId="0" fontId="50" fillId="0" borderId="0" xfId="0" applyFont="1" applyFill="1" applyBorder="1" applyAlignment="1" applyProtection="1">
      <alignment vertical="center"/>
    </xf>
    <xf numFmtId="167" fontId="0" fillId="0" borderId="0" xfId="0" applyNumberFormat="1" applyFill="1" applyAlignment="1" applyProtection="1">
      <alignment horizontal="center"/>
    </xf>
    <xf numFmtId="167" fontId="0" fillId="0" borderId="0" xfId="0" applyNumberFormat="1" applyFill="1" applyProtection="1"/>
    <xf numFmtId="14" fontId="7" fillId="0" borderId="0" xfId="0" applyNumberFormat="1" applyFont="1" applyFill="1" applyProtection="1"/>
    <xf numFmtId="2" fontId="27" fillId="0" borderId="0" xfId="0" applyNumberFormat="1" applyFont="1" applyFill="1" applyBorder="1" applyAlignment="1" applyProtection="1">
      <alignment horizontal="right" vertical="center"/>
    </xf>
    <xf numFmtId="0" fontId="6" fillId="0" borderId="0" xfId="0" applyFont="1" applyFill="1" applyBorder="1" applyAlignment="1" applyProtection="1">
      <alignment horizontal="left" shrinkToFit="1"/>
    </xf>
    <xf numFmtId="0" fontId="0" fillId="0" borderId="0" xfId="0" applyFill="1" applyAlignment="1" applyProtection="1">
      <alignment horizontal="center"/>
    </xf>
    <xf numFmtId="0" fontId="0" fillId="0" borderId="0" xfId="0" applyFill="1" applyBorder="1" applyAlignment="1" applyProtection="1">
      <alignment horizontal="center" vertical="center"/>
    </xf>
    <xf numFmtId="0" fontId="0" fillId="0" borderId="0" xfId="0" applyFill="1" applyAlignment="1" applyProtection="1">
      <alignment vertical="center"/>
    </xf>
    <xf numFmtId="0" fontId="0" fillId="0" borderId="0" xfId="0" applyFill="1" applyBorder="1" applyAlignment="1" applyProtection="1">
      <alignment vertical="center"/>
    </xf>
    <xf numFmtId="0" fontId="0" fillId="0" borderId="0" xfId="0" applyFill="1" applyAlignment="1" applyProtection="1">
      <alignment horizontal="center" vertical="center"/>
    </xf>
    <xf numFmtId="3" fontId="0" fillId="0" borderId="0" xfId="0" applyNumberFormat="1" applyFill="1" applyAlignment="1" applyProtection="1">
      <alignment horizontal="right"/>
    </xf>
    <xf numFmtId="0" fontId="0" fillId="0" borderId="15" xfId="0" applyFill="1" applyBorder="1" applyProtection="1"/>
    <xf numFmtId="0" fontId="24" fillId="0" borderId="15" xfId="0" applyFont="1" applyFill="1" applyBorder="1" applyAlignment="1" applyProtection="1"/>
    <xf numFmtId="0" fontId="0" fillId="0" borderId="15" xfId="0" applyFill="1" applyBorder="1" applyAlignment="1" applyProtection="1">
      <alignment horizontal="center"/>
    </xf>
    <xf numFmtId="0" fontId="39" fillId="0" borderId="15" xfId="0" applyFont="1" applyFill="1" applyBorder="1" applyAlignment="1" applyProtection="1"/>
    <xf numFmtId="0" fontId="44" fillId="0" borderId="0" xfId="0" applyFont="1" applyFill="1" applyBorder="1" applyAlignment="1" applyProtection="1">
      <alignment vertical="center" wrapText="1"/>
    </xf>
    <xf numFmtId="0" fontId="25" fillId="0" borderId="16" xfId="0" applyFont="1" applyFill="1" applyBorder="1" applyAlignment="1" applyProtection="1">
      <alignment vertical="center"/>
    </xf>
    <xf numFmtId="0" fontId="25" fillId="0" borderId="17" xfId="0" applyFont="1" applyFill="1" applyBorder="1" applyAlignment="1" applyProtection="1">
      <alignment vertical="center"/>
    </xf>
    <xf numFmtId="0" fontId="35" fillId="0" borderId="18" xfId="0" applyFont="1" applyFill="1" applyBorder="1" applyAlignment="1" applyProtection="1">
      <alignment vertical="center"/>
    </xf>
    <xf numFmtId="0" fontId="35" fillId="0" borderId="19" xfId="0" applyFont="1" applyFill="1" applyBorder="1" applyAlignment="1" applyProtection="1">
      <alignment vertical="center"/>
    </xf>
    <xf numFmtId="0" fontId="22" fillId="0" borderId="0" xfId="0" applyFont="1" applyFill="1" applyBorder="1" applyAlignment="1" applyProtection="1">
      <alignment horizontal="center" vertical="center"/>
    </xf>
    <xf numFmtId="0" fontId="19" fillId="0" borderId="0" xfId="0" applyFont="1" applyFill="1" applyBorder="1" applyAlignment="1" applyProtection="1">
      <alignment horizontal="right" wrapText="1"/>
    </xf>
    <xf numFmtId="0" fontId="0" fillId="0" borderId="20" xfId="0" applyFill="1" applyBorder="1" applyAlignment="1" applyProtection="1">
      <alignment vertical="center" wrapText="1"/>
    </xf>
    <xf numFmtId="0" fontId="25" fillId="0" borderId="17" xfId="0" applyFont="1" applyFill="1" applyBorder="1" applyAlignment="1" applyProtection="1">
      <alignment horizontal="right" vertical="center" wrapText="1" readingOrder="2"/>
    </xf>
    <xf numFmtId="0" fontId="37" fillId="0" borderId="18" xfId="0" applyFont="1" applyFill="1" applyBorder="1" applyAlignment="1" applyProtection="1">
      <alignment vertical="center" wrapText="1" readingOrder="2"/>
    </xf>
    <xf numFmtId="0" fontId="37" fillId="0" borderId="19" xfId="0" applyFont="1" applyFill="1" applyBorder="1" applyAlignment="1" applyProtection="1">
      <alignment vertical="center" wrapText="1" readingOrder="2"/>
    </xf>
    <xf numFmtId="0" fontId="23" fillId="0" borderId="0" xfId="0" applyFont="1" applyFill="1" applyBorder="1" applyAlignment="1" applyProtection="1">
      <alignment horizontal="center" vertical="center"/>
    </xf>
    <xf numFmtId="0" fontId="20" fillId="0" borderId="0" xfId="0" applyFont="1" applyFill="1" applyBorder="1" applyAlignment="1" applyProtection="1">
      <alignment vertical="center" wrapText="1"/>
    </xf>
    <xf numFmtId="0" fontId="26" fillId="0" borderId="21" xfId="0" applyFont="1" applyFill="1" applyBorder="1" applyAlignment="1" applyProtection="1">
      <alignment horizontal="right" vertical="center" wrapText="1" readingOrder="2"/>
    </xf>
    <xf numFmtId="0" fontId="33" fillId="0" borderId="22" xfId="0" applyFont="1" applyFill="1" applyBorder="1" applyAlignment="1" applyProtection="1">
      <alignment vertical="center" wrapText="1" readingOrder="2"/>
    </xf>
    <xf numFmtId="0" fontId="33" fillId="0" borderId="23" xfId="0" applyFont="1" applyFill="1" applyBorder="1" applyAlignment="1" applyProtection="1">
      <alignment vertical="center" wrapText="1" readingOrder="2"/>
    </xf>
    <xf numFmtId="0" fontId="38" fillId="0" borderId="24" xfId="0" applyFont="1" applyFill="1" applyBorder="1" applyAlignment="1" applyProtection="1">
      <alignment horizontal="center" vertical="center" readingOrder="2"/>
    </xf>
    <xf numFmtId="0" fontId="38" fillId="0" borderId="25" xfId="0" applyFont="1" applyFill="1" applyBorder="1" applyAlignment="1" applyProtection="1">
      <alignment horizontal="center" vertical="center" readingOrder="2"/>
    </xf>
    <xf numFmtId="0" fontId="25" fillId="0" borderId="26" xfId="0" applyFont="1" applyFill="1" applyBorder="1" applyAlignment="1" applyProtection="1">
      <alignment vertical="center"/>
    </xf>
    <xf numFmtId="0" fontId="44" fillId="0" borderId="27" xfId="0" applyFont="1" applyFill="1" applyBorder="1" applyAlignment="1" applyProtection="1">
      <alignment wrapText="1"/>
    </xf>
    <xf numFmtId="0" fontId="0" fillId="0" borderId="0" xfId="0" applyFill="1" applyAlignment="1" applyProtection="1">
      <alignment vertical="top"/>
    </xf>
    <xf numFmtId="166" fontId="24" fillId="0" borderId="28" xfId="0" applyNumberFormat="1" applyFont="1" applyFill="1" applyBorder="1" applyAlignment="1" applyProtection="1">
      <alignment vertical="center" shrinkToFit="1"/>
    </xf>
    <xf numFmtId="166" fontId="33" fillId="0" borderId="29" xfId="0" applyNumberFormat="1" applyFont="1" applyFill="1" applyBorder="1" applyAlignment="1" applyProtection="1">
      <alignment vertical="center" shrinkToFit="1"/>
    </xf>
    <xf numFmtId="0" fontId="0" fillId="0" borderId="30" xfId="0" applyFill="1" applyBorder="1" applyProtection="1"/>
    <xf numFmtId="0" fontId="0" fillId="0" borderId="31" xfId="0" applyFill="1" applyBorder="1" applyProtection="1"/>
    <xf numFmtId="0" fontId="24" fillId="0" borderId="32" xfId="0" applyFont="1" applyFill="1" applyBorder="1" applyAlignment="1" applyProtection="1">
      <alignment wrapText="1"/>
    </xf>
    <xf numFmtId="0" fontId="0" fillId="0" borderId="20" xfId="0" applyFill="1" applyBorder="1" applyProtection="1"/>
    <xf numFmtId="0" fontId="36" fillId="0" borderId="0" xfId="0" applyFont="1" applyFill="1" applyBorder="1" applyAlignment="1" applyProtection="1">
      <alignment vertical="center" wrapText="1"/>
    </xf>
    <xf numFmtId="0" fontId="0" fillId="0" borderId="33" xfId="0" applyFill="1" applyBorder="1" applyProtection="1"/>
    <xf numFmtId="167" fontId="33" fillId="0" borderId="0" xfId="0" applyNumberFormat="1" applyFont="1" applyFill="1" applyBorder="1" applyAlignment="1" applyProtection="1">
      <alignment vertical="center" wrapText="1"/>
    </xf>
    <xf numFmtId="0" fontId="36" fillId="0" borderId="20" xfId="0" applyFont="1" applyFill="1" applyBorder="1" applyAlignment="1" applyProtection="1">
      <alignment vertical="center" wrapText="1"/>
    </xf>
    <xf numFmtId="167" fontId="24" fillId="0" borderId="0" xfId="0" applyNumberFormat="1" applyFont="1" applyFill="1" applyBorder="1" applyAlignment="1" applyProtection="1">
      <alignment vertical="center" wrapText="1"/>
    </xf>
    <xf numFmtId="167" fontId="24" fillId="0" borderId="32" xfId="0" applyNumberFormat="1" applyFont="1" applyFill="1" applyBorder="1" applyAlignment="1" applyProtection="1">
      <alignment vertical="center" wrapText="1"/>
    </xf>
    <xf numFmtId="0" fontId="0" fillId="0" borderId="32" xfId="0" applyFill="1" applyBorder="1" applyProtection="1"/>
    <xf numFmtId="0" fontId="16" fillId="0" borderId="0" xfId="0" applyFont="1" applyFill="1" applyBorder="1" applyAlignment="1" applyProtection="1">
      <alignment horizontal="center"/>
    </xf>
    <xf numFmtId="0" fontId="33" fillId="0" borderId="20" xfId="0" applyFont="1" applyFill="1" applyBorder="1" applyAlignment="1" applyProtection="1">
      <alignment vertical="center" wrapText="1"/>
    </xf>
    <xf numFmtId="1" fontId="33" fillId="0" borderId="34" xfId="0" applyNumberFormat="1" applyFont="1" applyFill="1" applyBorder="1" applyAlignment="1" applyProtection="1">
      <alignment vertical="center" wrapText="1"/>
    </xf>
    <xf numFmtId="0" fontId="0" fillId="0" borderId="20" xfId="0" applyFill="1" applyBorder="1" applyAlignment="1" applyProtection="1"/>
    <xf numFmtId="14" fontId="33" fillId="0" borderId="15" xfId="0" applyNumberFormat="1" applyFont="1" applyFill="1" applyBorder="1" applyAlignment="1" applyProtection="1">
      <alignment horizontal="center" vertical="center"/>
    </xf>
    <xf numFmtId="0" fontId="24" fillId="0" borderId="19" xfId="0" applyFont="1" applyFill="1" applyBorder="1" applyAlignment="1" applyProtection="1">
      <alignment wrapText="1"/>
    </xf>
    <xf numFmtId="0" fontId="24" fillId="0" borderId="35" xfId="0" applyFont="1" applyFill="1" applyBorder="1" applyAlignment="1" applyProtection="1">
      <alignment wrapText="1"/>
    </xf>
    <xf numFmtId="0" fontId="24" fillId="0" borderId="36" xfId="0" applyFont="1" applyFill="1" applyBorder="1" applyAlignment="1" applyProtection="1">
      <alignment wrapText="1"/>
    </xf>
    <xf numFmtId="0" fontId="24" fillId="0" borderId="37" xfId="0" applyFont="1" applyFill="1" applyBorder="1" applyAlignment="1" applyProtection="1">
      <alignment wrapText="1"/>
    </xf>
    <xf numFmtId="0" fontId="25" fillId="0" borderId="38" xfId="0" applyFont="1" applyFill="1" applyBorder="1" applyAlignment="1" applyProtection="1">
      <alignment vertical="center"/>
    </xf>
    <xf numFmtId="165" fontId="29" fillId="0" borderId="0" xfId="0" applyNumberFormat="1" applyFont="1" applyFill="1" applyBorder="1" applyAlignment="1" applyProtection="1">
      <alignment horizontal="right" vertical="center"/>
    </xf>
    <xf numFmtId="165" fontId="30" fillId="0" borderId="0" xfId="0" applyNumberFormat="1" applyFont="1" applyFill="1" applyBorder="1" applyAlignment="1" applyProtection="1">
      <alignment vertical="center"/>
    </xf>
    <xf numFmtId="3" fontId="28" fillId="0" borderId="0" xfId="0" applyNumberFormat="1" applyFont="1" applyFill="1" applyBorder="1" applyAlignment="1" applyProtection="1">
      <alignment horizontal="right" vertical="center"/>
    </xf>
    <xf numFmtId="0" fontId="17" fillId="0" borderId="0" xfId="0" applyFont="1" applyFill="1" applyBorder="1" applyAlignment="1" applyProtection="1">
      <alignment horizontal="center"/>
    </xf>
    <xf numFmtId="0" fontId="9" fillId="0" borderId="0" xfId="0" applyFont="1" applyFill="1" applyBorder="1" applyAlignment="1" applyProtection="1">
      <alignment horizontal="center"/>
    </xf>
    <xf numFmtId="165" fontId="28" fillId="0" borderId="0" xfId="0" applyNumberFormat="1" applyFont="1" applyFill="1" applyBorder="1" applyAlignment="1" applyProtection="1">
      <alignment horizontal="right" vertical="center"/>
    </xf>
    <xf numFmtId="0" fontId="1" fillId="0" borderId="0" xfId="0" applyFont="1" applyFill="1" applyBorder="1" applyAlignment="1" applyProtection="1">
      <alignment horizontal="center" vertical="center"/>
    </xf>
    <xf numFmtId="167" fontId="24" fillId="0" borderId="24" xfId="0" applyNumberFormat="1" applyFont="1" applyFill="1" applyBorder="1" applyAlignment="1" applyProtection="1"/>
    <xf numFmtId="0" fontId="33" fillId="0" borderId="0" xfId="0" applyFont="1" applyFill="1" applyBorder="1" applyAlignment="1" applyProtection="1">
      <alignment vertical="center" wrapText="1"/>
    </xf>
    <xf numFmtId="0" fontId="35" fillId="0" borderId="0" xfId="0" applyFont="1" applyFill="1" applyBorder="1" applyAlignment="1" applyProtection="1">
      <alignment horizontal="center" vertical="center" wrapText="1"/>
    </xf>
    <xf numFmtId="2" fontId="35" fillId="0" borderId="0" xfId="0" applyNumberFormat="1" applyFont="1" applyFill="1" applyBorder="1" applyAlignment="1" applyProtection="1">
      <alignment horizontal="center" vertical="center"/>
    </xf>
    <xf numFmtId="2" fontId="30" fillId="0" borderId="0" xfId="0" applyNumberFormat="1" applyFont="1" applyFill="1" applyBorder="1" applyAlignment="1" applyProtection="1">
      <alignment horizontal="right" vertical="center"/>
    </xf>
    <xf numFmtId="3" fontId="27" fillId="0" borderId="0" xfId="0" applyNumberFormat="1" applyFont="1" applyFill="1" applyBorder="1" applyAlignment="1" applyProtection="1">
      <alignment horizontal="right" vertical="center"/>
    </xf>
    <xf numFmtId="2" fontId="27" fillId="0" borderId="0" xfId="0" applyNumberFormat="1" applyFont="1" applyFill="1" applyBorder="1" applyAlignment="1" applyProtection="1">
      <alignment horizontal="center" vertical="center"/>
    </xf>
    <xf numFmtId="0" fontId="50" fillId="0" borderId="0" xfId="0" applyFont="1" applyFill="1" applyAlignment="1" applyProtection="1">
      <alignment horizontal="center"/>
    </xf>
    <xf numFmtId="0" fontId="50" fillId="0" borderId="0" xfId="0" applyFont="1" applyFill="1" applyProtection="1"/>
    <xf numFmtId="0" fontId="12" fillId="0" borderId="0" xfId="0" applyFont="1" applyFill="1" applyProtection="1"/>
    <xf numFmtId="0" fontId="21" fillId="0" borderId="0" xfId="0" applyFont="1" applyFill="1" applyProtection="1"/>
    <xf numFmtId="3" fontId="0" fillId="0" borderId="39" xfId="0" applyNumberFormat="1" applyFill="1" applyBorder="1" applyAlignment="1" applyProtection="1">
      <alignment horizontal="right"/>
    </xf>
    <xf numFmtId="3" fontId="0" fillId="0" borderId="39" xfId="0" applyNumberFormat="1" applyFill="1" applyBorder="1" applyAlignment="1" applyProtection="1">
      <alignment horizontal="center"/>
    </xf>
    <xf numFmtId="0" fontId="0" fillId="0" borderId="39" xfId="0" applyFill="1" applyBorder="1" applyProtection="1"/>
    <xf numFmtId="0" fontId="12" fillId="0" borderId="39" xfId="0" applyFont="1" applyFill="1" applyBorder="1" applyProtection="1"/>
    <xf numFmtId="0" fontId="5" fillId="0" borderId="39" xfId="0" applyFont="1" applyFill="1" applyBorder="1" applyAlignment="1" applyProtection="1">
      <alignment vertical="center" wrapText="1"/>
    </xf>
    <xf numFmtId="0" fontId="0" fillId="0" borderId="0" xfId="0" applyFill="1" applyBorder="1" applyAlignment="1" applyProtection="1">
      <alignment horizontal="center"/>
    </xf>
    <xf numFmtId="0" fontId="18" fillId="0" borderId="0" xfId="0" applyFont="1" applyFill="1" applyBorder="1" applyAlignment="1" applyProtection="1">
      <alignment vertical="center" wrapText="1"/>
    </xf>
    <xf numFmtId="0" fontId="18" fillId="0" borderId="0" xfId="0" applyFont="1" applyFill="1" applyBorder="1" applyAlignment="1" applyProtection="1">
      <alignment vertical="center"/>
    </xf>
    <xf numFmtId="0" fontId="41" fillId="0" borderId="0" xfId="0" applyFont="1" applyFill="1" applyBorder="1" applyAlignment="1" applyProtection="1">
      <alignment horizontal="center" shrinkToFit="1"/>
    </xf>
    <xf numFmtId="0" fontId="33" fillId="0" borderId="24" xfId="0" applyFont="1" applyFill="1" applyBorder="1" applyAlignment="1" applyProtection="1">
      <alignment horizontal="center" vertical="center"/>
    </xf>
    <xf numFmtId="0" fontId="33" fillId="0" borderId="40" xfId="0" applyFont="1" applyFill="1" applyBorder="1" applyAlignment="1" applyProtection="1">
      <alignment horizontal="center" vertical="center"/>
    </xf>
    <xf numFmtId="3" fontId="23" fillId="0" borderId="0" xfId="0" applyNumberFormat="1" applyFont="1" applyFill="1" applyBorder="1" applyAlignment="1" applyProtection="1">
      <alignment horizontal="center" vertical="center"/>
      <protection locked="0"/>
    </xf>
    <xf numFmtId="0" fontId="69" fillId="0" borderId="0" xfId="0" applyFont="1" applyFill="1" applyProtection="1"/>
    <xf numFmtId="0" fontId="24" fillId="0" borderId="0" xfId="0" applyFont="1" applyFill="1" applyBorder="1" applyAlignment="1" applyProtection="1">
      <alignment horizontal="center" vertical="center" wrapText="1"/>
    </xf>
    <xf numFmtId="0" fontId="24" fillId="0" borderId="41" xfId="0" applyFont="1" applyFill="1" applyBorder="1" applyAlignment="1" applyProtection="1">
      <alignment horizontal="center"/>
    </xf>
    <xf numFmtId="0" fontId="70" fillId="0" borderId="0" xfId="0" applyFont="1" applyFill="1" applyProtection="1"/>
    <xf numFmtId="0" fontId="0" fillId="0" borderId="0" xfId="0" applyFill="1" applyBorder="1" applyAlignment="1" applyProtection="1"/>
    <xf numFmtId="0" fontId="12" fillId="0" borderId="0" xfId="0" applyFont="1" applyFill="1" applyBorder="1" applyProtection="1"/>
    <xf numFmtId="170" fontId="31" fillId="0" borderId="0" xfId="0" applyNumberFormat="1" applyFont="1" applyFill="1" applyBorder="1" applyAlignment="1" applyProtection="1">
      <alignment vertical="center"/>
    </xf>
    <xf numFmtId="165" fontId="31" fillId="0" borderId="0" xfId="0" applyNumberFormat="1" applyFont="1" applyFill="1" applyBorder="1" applyAlignment="1" applyProtection="1">
      <alignment horizontal="center" vertical="center" shrinkToFit="1"/>
    </xf>
    <xf numFmtId="165" fontId="27" fillId="0" borderId="0" xfId="0" applyNumberFormat="1" applyFont="1" applyFill="1" applyBorder="1" applyAlignment="1" applyProtection="1">
      <alignment horizontal="center" vertical="center" shrinkToFit="1"/>
    </xf>
    <xf numFmtId="3" fontId="23" fillId="0" borderId="15" xfId="0" applyNumberFormat="1" applyFont="1" applyFill="1" applyBorder="1" applyAlignment="1" applyProtection="1">
      <alignment horizontal="center" vertical="center"/>
      <protection locked="0"/>
    </xf>
    <xf numFmtId="3" fontId="23" fillId="0" borderId="15" xfId="0" applyNumberFormat="1" applyFont="1" applyFill="1" applyBorder="1" applyAlignment="1" applyProtection="1">
      <alignment vertical="center" shrinkToFit="1"/>
      <protection locked="0"/>
    </xf>
    <xf numFmtId="0" fontId="0" fillId="0" borderId="15" xfId="0" applyBorder="1" applyAlignment="1">
      <alignment vertical="center" shrinkToFit="1"/>
    </xf>
    <xf numFmtId="0" fontId="0" fillId="0" borderId="0" xfId="0" applyBorder="1" applyAlignment="1">
      <alignment vertical="center" shrinkToFit="1"/>
    </xf>
    <xf numFmtId="165" fontId="32" fillId="0" borderId="0" xfId="0" applyNumberFormat="1" applyFont="1" applyFill="1" applyBorder="1" applyAlignment="1" applyProtection="1">
      <alignment vertical="center"/>
    </xf>
    <xf numFmtId="165" fontId="26" fillId="0" borderId="0" xfId="0" applyNumberFormat="1" applyFont="1" applyFill="1" applyBorder="1" applyAlignment="1" applyProtection="1">
      <alignment vertical="center"/>
    </xf>
    <xf numFmtId="0" fontId="7" fillId="0" borderId="0" xfId="0" applyFont="1" applyFill="1" applyBorder="1" applyAlignment="1" applyProtection="1"/>
    <xf numFmtId="0" fontId="71" fillId="0" borderId="0" xfId="0" applyFont="1" applyFill="1" applyBorder="1" applyAlignment="1" applyProtection="1">
      <alignment horizontal="center" vertical="center"/>
    </xf>
    <xf numFmtId="0" fontId="72" fillId="0" borderId="0" xfId="0" applyFont="1" applyFill="1" applyBorder="1" applyAlignment="1" applyProtection="1">
      <alignment wrapText="1"/>
    </xf>
    <xf numFmtId="0" fontId="73" fillId="0" borderId="33" xfId="0" applyFont="1" applyFill="1" applyBorder="1" applyAlignment="1" applyProtection="1">
      <alignment horizontal="center" vertical="center"/>
    </xf>
    <xf numFmtId="0" fontId="73" fillId="0" borderId="33" xfId="0" applyFont="1" applyFill="1" applyBorder="1" applyAlignment="1" applyProtection="1">
      <alignment horizontal="center" vertical="center" wrapText="1"/>
    </xf>
    <xf numFmtId="0" fontId="74" fillId="0" borderId="33" xfId="0" applyFont="1" applyFill="1" applyBorder="1" applyAlignment="1" applyProtection="1">
      <alignment horizontal="center" vertical="center" wrapText="1" readingOrder="2"/>
    </xf>
    <xf numFmtId="1" fontId="75" fillId="0" borderId="0" xfId="0" applyNumberFormat="1" applyFont="1" applyFill="1" applyBorder="1" applyAlignment="1" applyProtection="1">
      <alignment horizontal="center" vertical="center" shrinkToFit="1"/>
    </xf>
    <xf numFmtId="3" fontId="23" fillId="0" borderId="15" xfId="0" applyNumberFormat="1" applyFont="1" applyFill="1" applyBorder="1" applyAlignment="1" applyProtection="1">
      <alignment horizontal="center" vertical="center"/>
    </xf>
    <xf numFmtId="20" fontId="31" fillId="0" borderId="0" xfId="0" applyNumberFormat="1" applyFont="1" applyFill="1" applyBorder="1" applyAlignment="1" applyProtection="1">
      <alignment vertical="center" shrinkToFit="1"/>
    </xf>
    <xf numFmtId="165" fontId="76" fillId="0" borderId="0" xfId="0" applyNumberFormat="1" applyFont="1" applyFill="1" applyBorder="1" applyAlignment="1" applyProtection="1">
      <alignment horizontal="center" vertical="center" shrinkToFit="1"/>
    </xf>
    <xf numFmtId="165" fontId="77" fillId="0" borderId="0" xfId="0" applyNumberFormat="1" applyFont="1" applyFill="1" applyBorder="1" applyAlignment="1" applyProtection="1">
      <alignment horizontal="center" vertical="center" shrinkToFit="1"/>
    </xf>
    <xf numFmtId="3" fontId="78" fillId="0" borderId="0" xfId="0" applyNumberFormat="1" applyFont="1" applyFill="1" applyBorder="1" applyAlignment="1" applyProtection="1">
      <alignment horizontal="right" vertical="center"/>
    </xf>
    <xf numFmtId="165" fontId="79" fillId="0" borderId="0" xfId="0" applyNumberFormat="1" applyFont="1" applyFill="1" applyBorder="1" applyAlignment="1" applyProtection="1">
      <alignment horizontal="center" vertical="center" shrinkToFit="1"/>
    </xf>
    <xf numFmtId="165" fontId="75" fillId="0" borderId="0" xfId="0" applyNumberFormat="1" applyFont="1" applyFill="1" applyBorder="1" applyAlignment="1" applyProtection="1">
      <alignment horizontal="center" vertical="center" shrinkToFit="1"/>
    </xf>
    <xf numFmtId="0" fontId="80" fillId="0" borderId="0" xfId="0" applyFont="1" applyAlignment="1">
      <alignment horizontal="right" readingOrder="2"/>
    </xf>
    <xf numFmtId="0" fontId="81" fillId="0" borderId="0" xfId="0" applyFont="1" applyAlignment="1">
      <alignment horizontal="right" readingOrder="2"/>
    </xf>
    <xf numFmtId="0" fontId="70" fillId="0" borderId="0" xfId="0" applyFont="1" applyFill="1" applyAlignment="1" applyProtection="1"/>
    <xf numFmtId="0" fontId="70" fillId="0" borderId="0" xfId="0" applyFont="1" applyFill="1" applyAlignment="1" applyProtection="1">
      <alignment vertical="top"/>
    </xf>
    <xf numFmtId="2" fontId="70" fillId="0" borderId="0" xfId="0" applyNumberFormat="1" applyFont="1" applyFill="1" applyProtection="1"/>
    <xf numFmtId="0" fontId="82" fillId="2" borderId="0" xfId="0" applyFont="1" applyFill="1" applyProtection="1"/>
    <xf numFmtId="169" fontId="78" fillId="0" borderId="0" xfId="0" applyNumberFormat="1" applyFont="1" applyFill="1" applyBorder="1" applyAlignment="1" applyProtection="1">
      <alignment horizontal="center" vertical="center" shrinkToFit="1"/>
    </xf>
    <xf numFmtId="3" fontId="24" fillId="0" borderId="43" xfId="0" applyNumberFormat="1" applyFont="1" applyFill="1" applyBorder="1" applyAlignment="1" applyProtection="1">
      <alignment horizontal="center" vertical="center" readingOrder="2"/>
    </xf>
    <xf numFmtId="3" fontId="24" fillId="0" borderId="44" xfId="0" applyNumberFormat="1" applyFont="1" applyFill="1" applyBorder="1" applyAlignment="1" applyProtection="1">
      <alignment horizontal="center" vertical="top"/>
    </xf>
    <xf numFmtId="3" fontId="24" fillId="0" borderId="22" xfId="0" applyNumberFormat="1" applyFont="1" applyFill="1" applyBorder="1" applyAlignment="1" applyProtection="1">
      <alignment horizontal="center" vertical="top"/>
    </xf>
    <xf numFmtId="3" fontId="0" fillId="0" borderId="0" xfId="0" applyNumberFormat="1" applyFill="1" applyAlignment="1" applyProtection="1">
      <alignment horizontal="center"/>
    </xf>
    <xf numFmtId="3" fontId="24" fillId="0" borderId="43" xfId="0" applyNumberFormat="1" applyFont="1" applyFill="1" applyBorder="1" applyAlignment="1" applyProtection="1">
      <alignment horizontal="center" vertical="center"/>
    </xf>
    <xf numFmtId="3" fontId="55" fillId="0" borderId="0" xfId="1" applyNumberFormat="1" applyFont="1" applyFill="1" applyBorder="1" applyAlignment="1" applyProtection="1">
      <alignment vertical="center"/>
    </xf>
    <xf numFmtId="0" fontId="64" fillId="0" borderId="0" xfId="0" applyFont="1" applyFill="1" applyProtection="1"/>
    <xf numFmtId="0" fontId="22" fillId="0" borderId="48" xfId="0" applyFont="1" applyFill="1" applyBorder="1" applyAlignment="1" applyProtection="1">
      <alignment horizontal="center" vertical="center"/>
    </xf>
    <xf numFmtId="0" fontId="48" fillId="4" borderId="49" xfId="0" applyFont="1" applyFill="1" applyBorder="1" applyAlignment="1" applyProtection="1">
      <alignment horizontal="center" vertical="center" shrinkToFit="1"/>
    </xf>
    <xf numFmtId="0" fontId="55" fillId="3" borderId="48" xfId="0" applyFont="1" applyFill="1" applyBorder="1" applyAlignment="1" applyProtection="1">
      <alignment horizontal="center" vertical="center" shrinkToFit="1"/>
      <protection locked="0"/>
    </xf>
    <xf numFmtId="14" fontId="24" fillId="0" borderId="15" xfId="0" applyNumberFormat="1" applyFont="1" applyFill="1" applyBorder="1" applyAlignment="1" applyProtection="1">
      <alignment horizontal="center"/>
    </xf>
    <xf numFmtId="0" fontId="24" fillId="0" borderId="24" xfId="0" applyFont="1" applyFill="1" applyBorder="1" applyAlignment="1" applyProtection="1">
      <alignment horizontal="center" vertical="center"/>
    </xf>
    <xf numFmtId="0" fontId="24" fillId="0" borderId="24" xfId="0" applyFont="1" applyFill="1" applyBorder="1" applyAlignment="1" applyProtection="1">
      <alignment horizontal="center" vertical="center" readingOrder="2"/>
    </xf>
    <xf numFmtId="0" fontId="24" fillId="0" borderId="15" xfId="0" applyFont="1" applyFill="1" applyBorder="1" applyAlignment="1" applyProtection="1">
      <alignment horizontal="center" vertical="center"/>
    </xf>
    <xf numFmtId="20" fontId="0" fillId="0" borderId="0" xfId="0" applyNumberFormat="1" applyFill="1" applyProtection="1"/>
    <xf numFmtId="20" fontId="0" fillId="0" borderId="0" xfId="0" applyNumberFormat="1" applyFill="1" applyProtection="1">
      <protection locked="0"/>
    </xf>
    <xf numFmtId="0" fontId="55" fillId="3" borderId="49" xfId="0" applyFont="1" applyFill="1" applyBorder="1" applyAlignment="1" applyProtection="1">
      <alignment horizontal="center" vertical="center" shrinkToFit="1"/>
      <protection locked="0"/>
    </xf>
    <xf numFmtId="0" fontId="22" fillId="0" borderId="81" xfId="0" applyFont="1" applyFill="1" applyBorder="1" applyAlignment="1" applyProtection="1">
      <alignment horizontal="center" vertical="center" wrapText="1"/>
    </xf>
    <xf numFmtId="3" fontId="14" fillId="0" borderId="81" xfId="0" applyNumberFormat="1" applyFont="1" applyFill="1" applyBorder="1" applyAlignment="1" applyProtection="1">
      <alignment vertical="center"/>
      <protection locked="0"/>
    </xf>
    <xf numFmtId="3" fontId="14" fillId="0" borderId="81" xfId="0" applyNumberFormat="1" applyFont="1" applyFill="1" applyBorder="1" applyAlignment="1" applyProtection="1">
      <alignment vertical="center"/>
    </xf>
    <xf numFmtId="1" fontId="14" fillId="0" borderId="81" xfId="0" applyNumberFormat="1" applyFont="1" applyFill="1" applyBorder="1" applyAlignment="1" applyProtection="1">
      <alignment vertical="center"/>
    </xf>
    <xf numFmtId="1" fontId="8" fillId="3" borderId="81" xfId="0" applyNumberFormat="1" applyFont="1" applyFill="1" applyBorder="1" applyAlignment="1" applyProtection="1">
      <alignment vertical="center"/>
      <protection locked="0"/>
    </xf>
    <xf numFmtId="1" fontId="14" fillId="3" borderId="81" xfId="0" applyNumberFormat="1" applyFont="1" applyFill="1" applyBorder="1" applyAlignment="1" applyProtection="1">
      <alignment vertical="center"/>
      <protection locked="0"/>
    </xf>
    <xf numFmtId="4" fontId="22" fillId="0" borderId="81" xfId="0" applyNumberFormat="1" applyFont="1" applyFill="1" applyBorder="1" applyAlignment="1" applyProtection="1">
      <alignment horizontal="center" vertical="center"/>
    </xf>
    <xf numFmtId="1" fontId="8" fillId="0" borderId="81" xfId="0" applyNumberFormat="1" applyFont="1" applyFill="1" applyBorder="1" applyAlignment="1" applyProtection="1">
      <alignment vertical="center"/>
      <protection locked="0"/>
    </xf>
    <xf numFmtId="1" fontId="14" fillId="0" borderId="81" xfId="0" applyNumberFormat="1" applyFont="1" applyFill="1" applyBorder="1" applyAlignment="1" applyProtection="1">
      <alignment vertical="center"/>
      <protection locked="0"/>
    </xf>
    <xf numFmtId="0" fontId="55" fillId="3" borderId="47" xfId="0" applyFont="1" applyFill="1" applyBorder="1" applyAlignment="1" applyProtection="1">
      <alignment horizontal="center" vertical="center" shrinkToFit="1"/>
      <protection locked="0"/>
    </xf>
    <xf numFmtId="0" fontId="55" fillId="3" borderId="49" xfId="0" applyFont="1" applyFill="1" applyBorder="1" applyAlignment="1" applyProtection="1">
      <alignment horizontal="center" vertical="center" shrinkToFit="1"/>
      <protection locked="0"/>
    </xf>
    <xf numFmtId="0" fontId="55" fillId="3" borderId="48" xfId="0" applyFont="1" applyFill="1" applyBorder="1" applyAlignment="1" applyProtection="1">
      <alignment horizontal="center" vertical="center" shrinkToFit="1"/>
      <protection locked="0"/>
    </xf>
    <xf numFmtId="168" fontId="55" fillId="3" borderId="48" xfId="0" applyNumberFormat="1" applyFont="1" applyFill="1" applyBorder="1" applyAlignment="1" applyProtection="1">
      <alignment horizontal="center" vertical="center" shrinkToFit="1"/>
      <protection locked="0"/>
    </xf>
    <xf numFmtId="0" fontId="55" fillId="3" borderId="47" xfId="0" applyFont="1" applyFill="1" applyBorder="1" applyAlignment="1" applyProtection="1">
      <alignment vertical="center" shrinkToFit="1"/>
      <protection locked="0"/>
    </xf>
    <xf numFmtId="0" fontId="55" fillId="3" borderId="49" xfId="0" applyFont="1" applyFill="1" applyBorder="1" applyAlignment="1" applyProtection="1">
      <alignment vertical="center" shrinkToFit="1"/>
      <protection locked="0"/>
    </xf>
    <xf numFmtId="0" fontId="55" fillId="3" borderId="48" xfId="0" applyFont="1" applyFill="1" applyBorder="1" applyAlignment="1" applyProtection="1">
      <alignment vertical="center" shrinkToFit="1"/>
      <protection locked="0"/>
    </xf>
    <xf numFmtId="1" fontId="14" fillId="3" borderId="93" xfId="0" applyNumberFormat="1" applyFont="1" applyFill="1" applyBorder="1" applyAlignment="1" applyProtection="1">
      <alignment vertical="center"/>
      <protection locked="0"/>
    </xf>
    <xf numFmtId="0" fontId="22" fillId="0" borderId="93" xfId="0" applyFont="1" applyFill="1" applyBorder="1" applyAlignment="1" applyProtection="1">
      <alignment vertical="center" wrapText="1"/>
    </xf>
    <xf numFmtId="0" fontId="55" fillId="3" borderId="43" xfId="0" applyFont="1" applyFill="1" applyBorder="1" applyAlignment="1" applyProtection="1">
      <alignment vertical="center" shrinkToFit="1"/>
      <protection locked="0"/>
    </xf>
    <xf numFmtId="0" fontId="55" fillId="3" borderId="43" xfId="0" applyFont="1" applyFill="1" applyBorder="1" applyAlignment="1" applyProtection="1">
      <alignment horizontal="center" vertical="center" shrinkToFit="1"/>
      <protection locked="0"/>
    </xf>
    <xf numFmtId="1" fontId="14" fillId="3" borderId="81" xfId="0" applyNumberFormat="1" applyFont="1" applyFill="1" applyBorder="1" applyAlignment="1" applyProtection="1">
      <alignment horizontal="center" vertical="center"/>
      <protection locked="0"/>
    </xf>
    <xf numFmtId="0" fontId="8" fillId="0" borderId="0" xfId="0" applyFont="1" applyFill="1" applyBorder="1" applyAlignment="1" applyProtection="1">
      <alignment horizontal="right" vertical="center" wrapText="1"/>
    </xf>
    <xf numFmtId="0" fontId="22" fillId="0" borderId="81" xfId="0" applyFont="1" applyFill="1" applyBorder="1" applyAlignment="1" applyProtection="1">
      <alignment vertical="center" wrapText="1"/>
    </xf>
    <xf numFmtId="20" fontId="70" fillId="0" borderId="0" xfId="0" applyNumberFormat="1" applyFont="1" applyFill="1" applyProtection="1"/>
    <xf numFmtId="20" fontId="70" fillId="0" borderId="0" xfId="0" applyNumberFormat="1" applyFont="1" applyFill="1" applyAlignment="1" applyProtection="1">
      <alignment vertical="top"/>
    </xf>
    <xf numFmtId="0" fontId="0" fillId="0" borderId="0" xfId="0" applyFill="1" applyProtection="1"/>
    <xf numFmtId="0" fontId="0" fillId="0" borderId="0" xfId="0" applyFill="1" applyAlignment="1" applyProtection="1"/>
    <xf numFmtId="0" fontId="24" fillId="0" borderId="23" xfId="0" applyFont="1" applyFill="1" applyBorder="1" applyAlignment="1" applyProtection="1">
      <alignment horizontal="right" wrapText="1"/>
    </xf>
    <xf numFmtId="0" fontId="24" fillId="0" borderId="24" xfId="0" applyFont="1" applyFill="1" applyBorder="1" applyAlignment="1" applyProtection="1">
      <alignment horizontal="right" wrapText="1"/>
    </xf>
    <xf numFmtId="3" fontId="89" fillId="0" borderId="43" xfId="0" applyNumberFormat="1" applyFont="1" applyFill="1" applyBorder="1" applyAlignment="1" applyProtection="1">
      <alignment horizontal="center" vertical="center" wrapText="1" shrinkToFit="1"/>
      <protection locked="0"/>
    </xf>
    <xf numFmtId="3" fontId="89" fillId="0" borderId="47" xfId="0" applyNumberFormat="1" applyFont="1" applyFill="1" applyBorder="1" applyAlignment="1" applyProtection="1">
      <alignment horizontal="center" vertical="center" wrapText="1" shrinkToFit="1"/>
      <protection locked="0"/>
    </xf>
    <xf numFmtId="3" fontId="89" fillId="0" borderId="47" xfId="0" applyNumberFormat="1" applyFont="1" applyFill="1" applyBorder="1" applyAlignment="1" applyProtection="1">
      <alignment vertical="center" shrinkToFit="1"/>
    </xf>
    <xf numFmtId="3" fontId="89" fillId="0" borderId="43" xfId="0" applyNumberFormat="1" applyFont="1" applyFill="1" applyBorder="1" applyAlignment="1" applyProtection="1">
      <alignment horizontal="center" vertical="center" shrinkToFit="1"/>
    </xf>
    <xf numFmtId="3" fontId="89" fillId="0" borderId="43" xfId="0" applyNumberFormat="1" applyFont="1" applyFill="1" applyBorder="1" applyAlignment="1" applyProtection="1">
      <alignment horizontal="center" vertical="center" wrapText="1" shrinkToFit="1" readingOrder="2"/>
      <protection locked="0"/>
    </xf>
    <xf numFmtId="0" fontId="55" fillId="3" borderId="43" xfId="0" applyFont="1" applyFill="1" applyBorder="1" applyAlignment="1" applyProtection="1">
      <alignment horizontal="center" vertical="center" shrinkToFit="1"/>
      <protection locked="0"/>
    </xf>
    <xf numFmtId="1" fontId="14" fillId="3" borderId="81" xfId="0" applyNumberFormat="1" applyFont="1" applyFill="1" applyBorder="1" applyAlignment="1" applyProtection="1">
      <alignment horizontal="center" vertical="center"/>
      <protection locked="0"/>
    </xf>
    <xf numFmtId="0" fontId="0" fillId="0" borderId="0" xfId="0" applyFill="1" applyBorder="1" applyAlignment="1" applyProtection="1">
      <alignment horizontal="center"/>
    </xf>
    <xf numFmtId="0" fontId="24" fillId="0" borderId="24" xfId="0" applyFont="1" applyFill="1" applyBorder="1" applyAlignment="1" applyProtection="1">
      <alignment horizontal="center" vertical="center"/>
    </xf>
    <xf numFmtId="0" fontId="24" fillId="0" borderId="24" xfId="0" applyFont="1" applyFill="1" applyBorder="1" applyAlignment="1" applyProtection="1">
      <alignment horizontal="center" vertical="center" readingOrder="2"/>
    </xf>
    <xf numFmtId="0" fontId="24" fillId="0" borderId="15" xfId="0" applyFont="1" applyFill="1" applyBorder="1" applyAlignment="1" applyProtection="1">
      <alignment horizontal="center" vertical="center"/>
    </xf>
    <xf numFmtId="169" fontId="78" fillId="0" borderId="0" xfId="0" applyNumberFormat="1" applyFont="1" applyFill="1" applyBorder="1" applyAlignment="1" applyProtection="1">
      <alignment horizontal="center" vertical="center" shrinkToFit="1"/>
    </xf>
    <xf numFmtId="0" fontId="0" fillId="0" borderId="0" xfId="0" applyFill="1" applyAlignment="1" applyProtection="1">
      <alignment horizontal="center"/>
    </xf>
    <xf numFmtId="0" fontId="22" fillId="0" borderId="81" xfId="0" applyFont="1" applyFill="1" applyBorder="1" applyAlignment="1" applyProtection="1">
      <alignment horizontal="center" vertical="center" wrapText="1"/>
    </xf>
    <xf numFmtId="3" fontId="14" fillId="0" borderId="81" xfId="0" applyNumberFormat="1" applyFont="1" applyFill="1" applyBorder="1" applyAlignment="1" applyProtection="1">
      <alignment vertical="center"/>
    </xf>
    <xf numFmtId="4" fontId="22" fillId="0" borderId="81" xfId="0" applyNumberFormat="1" applyFont="1" applyFill="1" applyBorder="1" applyAlignment="1" applyProtection="1">
      <alignment horizontal="center" vertical="center"/>
    </xf>
    <xf numFmtId="3" fontId="14" fillId="0" borderId="81" xfId="0" applyNumberFormat="1" applyFont="1" applyFill="1" applyBorder="1" applyAlignment="1" applyProtection="1">
      <alignment vertical="center"/>
      <protection locked="0"/>
    </xf>
    <xf numFmtId="0" fontId="55" fillId="3" borderId="47" xfId="0" applyFont="1" applyFill="1" applyBorder="1" applyAlignment="1" applyProtection="1">
      <alignment horizontal="center" vertical="center" shrinkToFit="1"/>
      <protection locked="0"/>
    </xf>
    <xf numFmtId="0" fontId="55" fillId="3" borderId="49" xfId="0" applyFont="1" applyFill="1" applyBorder="1" applyAlignment="1" applyProtection="1">
      <alignment horizontal="center" vertical="center" shrinkToFit="1"/>
      <protection locked="0"/>
    </xf>
    <xf numFmtId="167" fontId="70" fillId="0" borderId="0" xfId="0" applyNumberFormat="1" applyFont="1" applyFill="1" applyProtection="1"/>
    <xf numFmtId="0" fontId="24" fillId="0" borderId="60" xfId="0" applyFont="1" applyFill="1" applyBorder="1" applyAlignment="1" applyProtection="1">
      <alignment horizontal="center" vertical="center" wrapText="1"/>
    </xf>
    <xf numFmtId="0" fontId="24" fillId="0" borderId="27" xfId="0" applyFont="1" applyFill="1" applyBorder="1" applyAlignment="1" applyProtection="1">
      <alignment horizontal="center" vertical="center" wrapText="1"/>
    </xf>
    <xf numFmtId="1" fontId="33" fillId="0" borderId="115" xfId="0" applyNumberFormat="1" applyFont="1" applyFill="1" applyBorder="1" applyAlignment="1" applyProtection="1">
      <alignment vertical="center" wrapText="1"/>
    </xf>
    <xf numFmtId="165" fontId="87" fillId="0" borderId="49" xfId="0" applyNumberFormat="1" applyFont="1" applyFill="1" applyBorder="1" applyAlignment="1" applyProtection="1">
      <alignment vertical="center" shrinkToFit="1"/>
    </xf>
    <xf numFmtId="165" fontId="32" fillId="0" borderId="50" xfId="0" applyNumberFormat="1" applyFont="1" applyFill="1" applyBorder="1" applyAlignment="1" applyProtection="1">
      <alignment vertical="center"/>
    </xf>
    <xf numFmtId="165" fontId="32" fillId="0" borderId="51" xfId="0" applyNumberFormat="1" applyFont="1" applyFill="1" applyBorder="1" applyAlignment="1" applyProtection="1">
      <alignment vertical="center"/>
    </xf>
    <xf numFmtId="165" fontId="32" fillId="0" borderId="52" xfId="0" applyNumberFormat="1" applyFont="1" applyFill="1" applyBorder="1" applyAlignment="1" applyProtection="1">
      <alignment vertical="center"/>
    </xf>
    <xf numFmtId="0" fontId="33" fillId="0" borderId="12" xfId="0" applyFont="1" applyFill="1" applyBorder="1" applyAlignment="1" applyProtection="1">
      <alignment horizontal="center" vertical="center" readingOrder="2"/>
    </xf>
    <xf numFmtId="0" fontId="33" fillId="0" borderId="10" xfId="0" applyFont="1" applyFill="1" applyBorder="1" applyAlignment="1" applyProtection="1">
      <alignment horizontal="center" vertical="center" readingOrder="2"/>
    </xf>
    <xf numFmtId="0" fontId="33" fillId="0" borderId="11" xfId="0" applyFont="1" applyFill="1" applyBorder="1" applyAlignment="1" applyProtection="1">
      <alignment horizontal="center" vertical="center" readingOrder="2"/>
    </xf>
    <xf numFmtId="3" fontId="86" fillId="0" borderId="49" xfId="0" applyNumberFormat="1" applyFont="1" applyFill="1" applyBorder="1" applyAlignment="1" applyProtection="1">
      <alignment vertical="center" shrinkToFit="1"/>
      <protection locked="0"/>
    </xf>
    <xf numFmtId="0" fontId="20" fillId="0" borderId="49" xfId="0" applyFont="1" applyBorder="1" applyAlignment="1" applyProtection="1">
      <alignment vertical="center" shrinkToFit="1"/>
      <protection locked="0"/>
    </xf>
    <xf numFmtId="0" fontId="20" fillId="0" borderId="48" xfId="0" applyFont="1" applyBorder="1" applyAlignment="1" applyProtection="1">
      <alignment vertical="center" shrinkToFit="1"/>
      <protection locked="0"/>
    </xf>
    <xf numFmtId="3" fontId="24" fillId="0" borderId="24" xfId="0" applyNumberFormat="1" applyFont="1" applyFill="1" applyBorder="1" applyAlignment="1" applyProtection="1">
      <alignment horizontal="center" vertical="center" readingOrder="2"/>
    </xf>
    <xf numFmtId="3" fontId="24" fillId="0" borderId="25" xfId="0" applyNumberFormat="1" applyFont="1" applyFill="1" applyBorder="1" applyAlignment="1" applyProtection="1">
      <alignment horizontal="center" vertical="center" readingOrder="2"/>
    </xf>
    <xf numFmtId="165" fontId="88" fillId="0" borderId="47" xfId="0" applyNumberFormat="1" applyFont="1" applyFill="1" applyBorder="1" applyAlignment="1" applyProtection="1">
      <alignment horizontal="center" vertical="center" shrinkToFit="1"/>
    </xf>
    <xf numFmtId="165" fontId="88" fillId="0" borderId="49" xfId="0" applyNumberFormat="1" applyFont="1" applyFill="1" applyBorder="1" applyAlignment="1" applyProtection="1">
      <alignment horizontal="center" vertical="center" shrinkToFit="1"/>
    </xf>
    <xf numFmtId="165" fontId="88" fillId="0" borderId="48" xfId="0" applyNumberFormat="1" applyFont="1" applyFill="1" applyBorder="1" applyAlignment="1" applyProtection="1">
      <alignment horizontal="center" vertical="center" shrinkToFit="1"/>
    </xf>
    <xf numFmtId="165" fontId="87" fillId="5" borderId="47" xfId="0" applyNumberFormat="1" applyFont="1" applyFill="1" applyBorder="1" applyAlignment="1" applyProtection="1">
      <alignment horizontal="center" vertical="center" shrinkToFit="1"/>
      <protection locked="0"/>
    </xf>
    <xf numFmtId="165" fontId="87" fillId="5" borderId="49" xfId="0" applyNumberFormat="1" applyFont="1" applyFill="1" applyBorder="1" applyAlignment="1" applyProtection="1">
      <alignment horizontal="center" vertical="center" shrinkToFit="1"/>
      <protection locked="0"/>
    </xf>
    <xf numFmtId="165" fontId="87" fillId="5" borderId="48" xfId="0" applyNumberFormat="1" applyFont="1" applyFill="1" applyBorder="1" applyAlignment="1" applyProtection="1">
      <alignment horizontal="center" vertical="center" shrinkToFit="1"/>
      <protection locked="0"/>
    </xf>
    <xf numFmtId="0" fontId="55" fillId="3" borderId="43" xfId="0" applyFont="1" applyFill="1" applyBorder="1" applyAlignment="1" applyProtection="1">
      <alignment horizontal="center" vertical="center" shrinkToFit="1"/>
      <protection locked="0"/>
    </xf>
    <xf numFmtId="0" fontId="24" fillId="0" borderId="53" xfId="0" applyFont="1" applyFill="1" applyBorder="1" applyAlignment="1" applyProtection="1">
      <alignment horizontal="center"/>
    </xf>
    <xf numFmtId="0" fontId="24" fillId="0" borderId="42" xfId="0" applyFont="1" applyFill="1" applyBorder="1" applyAlignment="1" applyProtection="1">
      <alignment horizontal="center"/>
    </xf>
    <xf numFmtId="0" fontId="24" fillId="0" borderId="54" xfId="0" applyFont="1" applyFill="1" applyBorder="1" applyAlignment="1" applyProtection="1">
      <alignment horizontal="center"/>
    </xf>
    <xf numFmtId="0" fontId="24" fillId="0" borderId="0" xfId="0" applyFont="1" applyFill="1" applyBorder="1" applyAlignment="1" applyProtection="1">
      <alignment horizontal="center" vertical="center"/>
    </xf>
    <xf numFmtId="0" fontId="24" fillId="0" borderId="55" xfId="0" applyFont="1" applyFill="1" applyBorder="1" applyAlignment="1" applyProtection="1">
      <alignment horizontal="center" vertical="center"/>
    </xf>
    <xf numFmtId="3" fontId="89" fillId="0" borderId="22" xfId="0" applyNumberFormat="1" applyFont="1" applyFill="1" applyBorder="1" applyAlignment="1" applyProtection="1">
      <alignment horizontal="center" vertical="center" shrinkToFit="1"/>
      <protection locked="0"/>
    </xf>
    <xf numFmtId="0" fontId="24" fillId="0" borderId="56" xfId="0" applyFont="1" applyFill="1" applyBorder="1" applyAlignment="1" applyProtection="1">
      <alignment horizontal="center"/>
    </xf>
    <xf numFmtId="0" fontId="55" fillId="3" borderId="47" xfId="0" applyFont="1" applyFill="1" applyBorder="1" applyAlignment="1" applyProtection="1">
      <alignment horizontal="center" vertical="center" shrinkToFit="1"/>
      <protection locked="0"/>
    </xf>
    <xf numFmtId="0" fontId="55" fillId="3" borderId="49" xfId="0" applyFont="1" applyFill="1" applyBorder="1" applyAlignment="1" applyProtection="1">
      <alignment horizontal="center" vertical="center" shrinkToFit="1"/>
      <protection locked="0"/>
    </xf>
    <xf numFmtId="3" fontId="24" fillId="0" borderId="57" xfId="0" applyNumberFormat="1" applyFont="1" applyFill="1" applyBorder="1" applyAlignment="1" applyProtection="1">
      <alignment horizontal="center" vertical="top"/>
    </xf>
    <xf numFmtId="3" fontId="24" fillId="0" borderId="58" xfId="0" applyNumberFormat="1" applyFont="1" applyFill="1" applyBorder="1" applyAlignment="1" applyProtection="1">
      <alignment horizontal="center" vertical="top"/>
    </xf>
    <xf numFmtId="0" fontId="8" fillId="0" borderId="0" xfId="0" applyFont="1" applyFill="1" applyBorder="1" applyAlignment="1" applyProtection="1">
      <alignment horizontal="right" wrapText="1"/>
    </xf>
    <xf numFmtId="20" fontId="87" fillId="0" borderId="47" xfId="0" applyNumberFormat="1" applyFont="1" applyFill="1" applyBorder="1" applyAlignment="1" applyProtection="1">
      <alignment vertical="center" shrinkToFit="1"/>
      <protection locked="0"/>
    </xf>
    <xf numFmtId="20" fontId="87" fillId="0" borderId="49" xfId="0" applyNumberFormat="1" applyFont="1" applyFill="1" applyBorder="1" applyAlignment="1" applyProtection="1">
      <alignment vertical="center" shrinkToFit="1"/>
      <protection locked="0"/>
    </xf>
    <xf numFmtId="20" fontId="87" fillId="0" borderId="48" xfId="0" applyNumberFormat="1" applyFont="1" applyFill="1" applyBorder="1" applyAlignment="1" applyProtection="1">
      <alignment vertical="center" shrinkToFit="1"/>
      <protection locked="0"/>
    </xf>
    <xf numFmtId="0" fontId="24" fillId="0" borderId="44" xfId="0" applyFont="1" applyFill="1" applyBorder="1" applyAlignment="1" applyProtection="1">
      <alignment horizontal="center" vertical="top" wrapText="1"/>
    </xf>
    <xf numFmtId="0" fontId="24" fillId="0" borderId="22" xfId="0" applyFont="1" applyFill="1" applyBorder="1" applyAlignment="1" applyProtection="1">
      <alignment horizontal="center" vertical="top" wrapText="1"/>
    </xf>
    <xf numFmtId="20" fontId="87" fillId="0" borderId="43" xfId="0" applyNumberFormat="1" applyFont="1" applyFill="1" applyBorder="1" applyAlignment="1" applyProtection="1">
      <alignment vertical="center" shrinkToFit="1"/>
      <protection locked="0"/>
    </xf>
    <xf numFmtId="3" fontId="14" fillId="0" borderId="81" xfId="0" applyNumberFormat="1" applyFont="1" applyFill="1" applyBorder="1" applyAlignment="1" applyProtection="1">
      <alignment vertical="center"/>
    </xf>
    <xf numFmtId="4" fontId="14" fillId="0" borderId="81" xfId="0" applyNumberFormat="1" applyFont="1" applyFill="1" applyBorder="1" applyAlignment="1" applyProtection="1">
      <alignment vertical="center"/>
    </xf>
    <xf numFmtId="0" fontId="0" fillId="0" borderId="0" xfId="0" applyFill="1" applyBorder="1" applyAlignment="1" applyProtection="1">
      <alignment horizontal="center"/>
    </xf>
    <xf numFmtId="14" fontId="87" fillId="0" borderId="43" xfId="0" applyNumberFormat="1" applyFont="1" applyFill="1" applyBorder="1" applyAlignment="1" applyProtection="1">
      <alignment vertical="center"/>
      <protection locked="0"/>
    </xf>
    <xf numFmtId="0" fontId="24" fillId="0" borderId="23" xfId="0" applyFont="1" applyFill="1" applyBorder="1" applyAlignment="1" applyProtection="1">
      <alignment horizontal="center" vertical="center"/>
    </xf>
    <xf numFmtId="0" fontId="24" fillId="0" borderId="24" xfId="0" applyFont="1" applyFill="1" applyBorder="1" applyAlignment="1" applyProtection="1">
      <alignment horizontal="center" vertical="center"/>
    </xf>
    <xf numFmtId="0" fontId="24" fillId="0" borderId="25" xfId="0" applyFont="1" applyFill="1" applyBorder="1" applyAlignment="1" applyProtection="1">
      <alignment horizontal="center" vertical="center"/>
    </xf>
    <xf numFmtId="0" fontId="24" fillId="0" borderId="19" xfId="0" applyFont="1" applyFill="1" applyBorder="1" applyAlignment="1" applyProtection="1">
      <alignment horizontal="center" vertical="center"/>
    </xf>
    <xf numFmtId="0" fontId="24" fillId="0" borderId="45" xfId="0" applyFont="1" applyFill="1" applyBorder="1" applyAlignment="1" applyProtection="1">
      <alignment horizontal="center" vertical="center"/>
    </xf>
    <xf numFmtId="0" fontId="39" fillId="0" borderId="82" xfId="0" applyFont="1" applyFill="1" applyBorder="1" applyAlignment="1" applyProtection="1">
      <alignment horizontal="right" vertical="center" wrapText="1"/>
    </xf>
    <xf numFmtId="0" fontId="39" fillId="0" borderId="83" xfId="0" applyFont="1" applyFill="1" applyBorder="1" applyAlignment="1" applyProtection="1">
      <alignment horizontal="right" vertical="center" wrapText="1"/>
    </xf>
    <xf numFmtId="0" fontId="39" fillId="0" borderId="104" xfId="0" applyFont="1" applyFill="1" applyBorder="1" applyAlignment="1" applyProtection="1">
      <alignment horizontal="right" vertical="center" wrapText="1"/>
    </xf>
    <xf numFmtId="0" fontId="39" fillId="0" borderId="105" xfId="0" applyFont="1" applyFill="1" applyBorder="1" applyAlignment="1" applyProtection="1">
      <alignment horizontal="right" vertical="center" wrapText="1"/>
    </xf>
    <xf numFmtId="0" fontId="39" fillId="0" borderId="39" xfId="0" applyFont="1" applyFill="1" applyBorder="1" applyAlignment="1" applyProtection="1">
      <alignment horizontal="right" vertical="center" wrapText="1"/>
    </xf>
    <xf numFmtId="0" fontId="39" fillId="0" borderId="106" xfId="0" applyFont="1" applyFill="1" applyBorder="1" applyAlignment="1" applyProtection="1">
      <alignment horizontal="right" vertical="center" wrapText="1"/>
    </xf>
    <xf numFmtId="0" fontId="14" fillId="0" borderId="7" xfId="0" applyFont="1" applyFill="1" applyBorder="1" applyAlignment="1" applyProtection="1">
      <alignment horizontal="center" vertical="center" wrapText="1"/>
      <protection locked="0"/>
    </xf>
    <xf numFmtId="0" fontId="14" fillId="0" borderId="5" xfId="0" applyFont="1" applyFill="1" applyBorder="1" applyAlignment="1" applyProtection="1">
      <alignment horizontal="center" vertical="center" wrapText="1"/>
      <protection locked="0"/>
    </xf>
    <xf numFmtId="0" fontId="14" fillId="0" borderId="6" xfId="0" applyFont="1" applyFill="1" applyBorder="1" applyAlignment="1" applyProtection="1">
      <alignment horizontal="center" vertical="center" wrapText="1"/>
      <protection locked="0"/>
    </xf>
    <xf numFmtId="0" fontId="14" fillId="0" borderId="105" xfId="0" applyFont="1" applyFill="1" applyBorder="1" applyAlignment="1" applyProtection="1">
      <alignment horizontal="center" vertical="center" wrapText="1"/>
      <protection locked="0"/>
    </xf>
    <xf numFmtId="0" fontId="14" fillId="0" borderId="39" xfId="0" applyFont="1" applyFill="1" applyBorder="1" applyAlignment="1" applyProtection="1">
      <alignment horizontal="center" vertical="center" wrapText="1"/>
      <protection locked="0"/>
    </xf>
    <xf numFmtId="0" fontId="14" fillId="0" borderId="106" xfId="0" applyFont="1" applyFill="1" applyBorder="1" applyAlignment="1" applyProtection="1">
      <alignment horizontal="center" vertical="center" wrapText="1"/>
      <protection locked="0"/>
    </xf>
    <xf numFmtId="3" fontId="14" fillId="0" borderId="7" xfId="0" applyNumberFormat="1" applyFont="1" applyFill="1" applyBorder="1" applyAlignment="1" applyProtection="1">
      <alignment horizontal="center" vertical="center"/>
      <protection locked="0"/>
    </xf>
    <xf numFmtId="3" fontId="14" fillId="0" borderId="5" xfId="0" applyNumberFormat="1" applyFont="1" applyFill="1" applyBorder="1" applyAlignment="1" applyProtection="1">
      <alignment horizontal="center" vertical="center"/>
      <protection locked="0"/>
    </xf>
    <xf numFmtId="3" fontId="14" fillId="0" borderId="6" xfId="0" applyNumberFormat="1" applyFont="1" applyFill="1" applyBorder="1" applyAlignment="1" applyProtection="1">
      <alignment horizontal="center" vertical="center"/>
      <protection locked="0"/>
    </xf>
    <xf numFmtId="3" fontId="14" fillId="0" borderId="105" xfId="0" applyNumberFormat="1" applyFont="1" applyFill="1" applyBorder="1" applyAlignment="1" applyProtection="1">
      <alignment horizontal="center" vertical="center"/>
      <protection locked="0"/>
    </xf>
    <xf numFmtId="3" fontId="14" fillId="0" borderId="39" xfId="0" applyNumberFormat="1" applyFont="1" applyFill="1" applyBorder="1" applyAlignment="1" applyProtection="1">
      <alignment horizontal="center" vertical="center"/>
      <protection locked="0"/>
    </xf>
    <xf numFmtId="3" fontId="14" fillId="0" borderId="106" xfId="0" applyNumberFormat="1" applyFont="1" applyFill="1" applyBorder="1" applyAlignment="1" applyProtection="1">
      <alignment horizontal="center" vertical="center"/>
      <protection locked="0"/>
    </xf>
    <xf numFmtId="0" fontId="44" fillId="0" borderId="33" xfId="0" applyFont="1" applyFill="1" applyBorder="1" applyAlignment="1" applyProtection="1">
      <alignment horizontal="center" wrapText="1"/>
    </xf>
    <xf numFmtId="0" fontId="44" fillId="0" borderId="0" xfId="0" applyFont="1" applyFill="1" applyBorder="1" applyAlignment="1" applyProtection="1">
      <alignment horizontal="center" wrapText="1"/>
    </xf>
    <xf numFmtId="0" fontId="44" fillId="0" borderId="20" xfId="0" applyFont="1" applyFill="1" applyBorder="1" applyAlignment="1" applyProtection="1">
      <alignment horizontal="center" wrapText="1"/>
    </xf>
    <xf numFmtId="0" fontId="44" fillId="0" borderId="60" xfId="0" applyFont="1" applyFill="1" applyBorder="1" applyAlignment="1" applyProtection="1">
      <alignment horizontal="center" wrapText="1"/>
    </xf>
    <xf numFmtId="0" fontId="44" fillId="0" borderId="24" xfId="0" applyFont="1" applyFill="1" applyBorder="1" applyAlignment="1" applyProtection="1">
      <alignment horizontal="center" wrapText="1"/>
    </xf>
    <xf numFmtId="0" fontId="44" fillId="0" borderId="27" xfId="0" applyFont="1" applyFill="1" applyBorder="1" applyAlignment="1" applyProtection="1">
      <alignment horizontal="center" wrapText="1"/>
    </xf>
    <xf numFmtId="0" fontId="24" fillId="0" borderId="57" xfId="0" applyFont="1" applyFill="1" applyBorder="1" applyAlignment="1" applyProtection="1">
      <alignment horizontal="center" vertical="center"/>
    </xf>
    <xf numFmtId="0" fontId="24" fillId="0" borderId="15" xfId="0" applyFont="1" applyFill="1" applyBorder="1" applyAlignment="1" applyProtection="1">
      <alignment horizontal="center" vertical="center"/>
    </xf>
    <xf numFmtId="0" fontId="24" fillId="0" borderId="58" xfId="0" applyFont="1" applyFill="1" applyBorder="1" applyAlignment="1" applyProtection="1">
      <alignment horizontal="center" vertical="center"/>
    </xf>
    <xf numFmtId="0" fontId="39" fillId="0" borderId="61" xfId="0" applyFont="1" applyFill="1" applyBorder="1" applyAlignment="1" applyProtection="1">
      <alignment horizontal="right" wrapText="1"/>
    </xf>
    <xf numFmtId="0" fontId="39" fillId="0" borderId="15" xfId="0" applyFont="1" applyFill="1" applyBorder="1" applyAlignment="1" applyProtection="1">
      <alignment horizontal="right" wrapText="1"/>
    </xf>
    <xf numFmtId="0" fontId="39" fillId="0" borderId="62" xfId="0" applyFont="1" applyFill="1" applyBorder="1" applyAlignment="1" applyProtection="1">
      <alignment horizontal="right" wrapText="1"/>
    </xf>
    <xf numFmtId="0" fontId="39" fillId="0" borderId="60" xfId="0" applyFont="1" applyFill="1" applyBorder="1" applyAlignment="1" applyProtection="1">
      <alignment horizontal="right" wrapText="1"/>
    </xf>
    <xf numFmtId="0" fontId="39" fillId="0" borderId="24" xfId="0" applyFont="1" applyFill="1" applyBorder="1" applyAlignment="1" applyProtection="1">
      <alignment horizontal="right" wrapText="1"/>
    </xf>
    <xf numFmtId="0" fontId="39" fillId="0" borderId="27" xfId="0" applyFont="1" applyFill="1" applyBorder="1" applyAlignment="1" applyProtection="1">
      <alignment horizontal="right" wrapText="1"/>
    </xf>
    <xf numFmtId="0" fontId="24" fillId="0" borderId="23" xfId="0" applyFont="1" applyFill="1" applyBorder="1" applyAlignment="1" applyProtection="1">
      <alignment horizontal="center" vertical="center" readingOrder="2"/>
    </xf>
    <xf numFmtId="0" fontId="24" fillId="0" borderId="24" xfId="0" applyFont="1" applyFill="1" applyBorder="1" applyAlignment="1" applyProtection="1">
      <alignment horizontal="center" vertical="center" readingOrder="2"/>
    </xf>
    <xf numFmtId="0" fontId="24" fillId="0" borderId="53" xfId="0" applyFont="1" applyFill="1" applyBorder="1" applyAlignment="1" applyProtection="1">
      <alignment horizontal="center" vertical="center"/>
    </xf>
    <xf numFmtId="0" fontId="24" fillId="0" borderId="42" xfId="0" applyFont="1" applyFill="1" applyBorder="1" applyAlignment="1" applyProtection="1">
      <alignment horizontal="center" vertical="center"/>
    </xf>
    <xf numFmtId="0" fontId="24" fillId="0" borderId="56" xfId="0" applyFont="1" applyFill="1" applyBorder="1" applyAlignment="1" applyProtection="1">
      <alignment horizontal="center" vertical="center"/>
    </xf>
    <xf numFmtId="0" fontId="24" fillId="0" borderId="63" xfId="0" applyFont="1" applyFill="1" applyBorder="1" applyAlignment="1" applyProtection="1">
      <alignment horizontal="center" vertical="center"/>
    </xf>
    <xf numFmtId="0" fontId="24" fillId="0" borderId="64" xfId="0" applyFont="1" applyFill="1" applyBorder="1" applyAlignment="1" applyProtection="1">
      <alignment horizontal="center" vertical="center"/>
    </xf>
    <xf numFmtId="0" fontId="24" fillId="0" borderId="65" xfId="0" applyFont="1" applyFill="1" applyBorder="1" applyAlignment="1" applyProtection="1">
      <alignment horizontal="center" vertical="center"/>
    </xf>
    <xf numFmtId="0" fontId="24" fillId="0" borderId="47" xfId="0" applyFont="1" applyFill="1" applyBorder="1" applyAlignment="1" applyProtection="1">
      <alignment horizontal="center" vertical="center" readingOrder="2"/>
    </xf>
    <xf numFmtId="0" fontId="24" fillId="0" borderId="49" xfId="0" applyFont="1" applyFill="1" applyBorder="1" applyAlignment="1" applyProtection="1">
      <alignment horizontal="center" vertical="center" readingOrder="2"/>
    </xf>
    <xf numFmtId="0" fontId="24" fillId="0" borderId="48" xfId="0" applyFont="1" applyFill="1" applyBorder="1" applyAlignment="1" applyProtection="1">
      <alignment horizontal="center" vertical="center" readingOrder="2"/>
    </xf>
    <xf numFmtId="0" fontId="24" fillId="0" borderId="57" xfId="0" applyFont="1" applyFill="1" applyBorder="1" applyAlignment="1" applyProtection="1">
      <alignment vertical="center"/>
    </xf>
    <xf numFmtId="0" fontId="24" fillId="0" borderId="15" xfId="0" applyFont="1" applyFill="1" applyBorder="1" applyAlignment="1" applyProtection="1">
      <alignment vertical="center"/>
    </xf>
    <xf numFmtId="0" fontId="24" fillId="0" borderId="58" xfId="0" applyFont="1" applyFill="1" applyBorder="1" applyAlignment="1" applyProtection="1">
      <alignment vertical="center"/>
    </xf>
    <xf numFmtId="0" fontId="24" fillId="0" borderId="25" xfId="0" applyFont="1" applyFill="1" applyBorder="1" applyAlignment="1" applyProtection="1">
      <alignment horizontal="center" vertical="center" readingOrder="2"/>
    </xf>
    <xf numFmtId="165" fontId="26" fillId="0" borderId="50" xfId="0" applyNumberFormat="1" applyFont="1" applyFill="1" applyBorder="1" applyAlignment="1" applyProtection="1">
      <alignment vertical="center"/>
    </xf>
    <xf numFmtId="165" fontId="26" fillId="0" borderId="51" xfId="0" applyNumberFormat="1" applyFont="1" applyFill="1" applyBorder="1" applyAlignment="1" applyProtection="1">
      <alignment vertical="center"/>
    </xf>
    <xf numFmtId="165" fontId="26" fillId="0" borderId="52" xfId="0" applyNumberFormat="1" applyFont="1" applyFill="1" applyBorder="1" applyAlignment="1" applyProtection="1">
      <alignment vertical="center"/>
    </xf>
    <xf numFmtId="0" fontId="47" fillId="0" borderId="66" xfId="0" applyFont="1" applyFill="1" applyBorder="1" applyAlignment="1" applyProtection="1">
      <alignment horizontal="right" wrapText="1"/>
    </xf>
    <xf numFmtId="0" fontId="47" fillId="0" borderId="49" xfId="0" applyFont="1" applyFill="1" applyBorder="1" applyAlignment="1" applyProtection="1">
      <alignment horizontal="right" wrapText="1"/>
    </xf>
    <xf numFmtId="0" fontId="47" fillId="0" borderId="67" xfId="0" applyFont="1" applyFill="1" applyBorder="1" applyAlignment="1" applyProtection="1">
      <alignment horizontal="right" wrapText="1"/>
    </xf>
    <xf numFmtId="14" fontId="47" fillId="3" borderId="66" xfId="0" applyNumberFormat="1" applyFont="1" applyFill="1" applyBorder="1" applyAlignment="1" applyProtection="1">
      <alignment horizontal="center" vertical="center" shrinkToFit="1"/>
      <protection locked="0"/>
    </xf>
    <xf numFmtId="14" fontId="43" fillId="3" borderId="49" xfId="0" applyNumberFormat="1" applyFont="1" applyFill="1" applyBorder="1" applyAlignment="1" applyProtection="1">
      <alignment horizontal="center" vertical="center" shrinkToFit="1"/>
      <protection locked="0"/>
    </xf>
    <xf numFmtId="14" fontId="43" fillId="3" borderId="67" xfId="0" applyNumberFormat="1" applyFont="1" applyFill="1" applyBorder="1" applyAlignment="1" applyProtection="1">
      <alignment horizontal="center" vertical="center" shrinkToFit="1"/>
      <protection locked="0"/>
    </xf>
    <xf numFmtId="165" fontId="30" fillId="0" borderId="50" xfId="0" applyNumberFormat="1" applyFont="1" applyFill="1" applyBorder="1" applyAlignment="1" applyProtection="1">
      <alignment vertical="center"/>
    </xf>
    <xf numFmtId="165" fontId="30" fillId="0" borderId="51" xfId="0" applyNumberFormat="1" applyFont="1" applyFill="1" applyBorder="1" applyAlignment="1" applyProtection="1">
      <alignment vertical="center"/>
    </xf>
    <xf numFmtId="165" fontId="30" fillId="0" borderId="52" xfId="0" applyNumberFormat="1" applyFont="1" applyFill="1" applyBorder="1" applyAlignment="1" applyProtection="1">
      <alignment vertical="center"/>
    </xf>
    <xf numFmtId="3" fontId="89" fillId="0" borderId="47" xfId="0" applyNumberFormat="1" applyFont="1" applyFill="1" applyBorder="1" applyAlignment="1" applyProtection="1">
      <alignment horizontal="center" vertical="center" shrinkToFit="1"/>
      <protection locked="0"/>
    </xf>
    <xf numFmtId="3" fontId="89" fillId="0" borderId="48" xfId="0" applyNumberFormat="1" applyFont="1" applyFill="1" applyBorder="1" applyAlignment="1" applyProtection="1">
      <alignment horizontal="center" vertical="center" shrinkToFit="1"/>
      <protection locked="0"/>
    </xf>
    <xf numFmtId="0" fontId="44" fillId="0" borderId="66" xfId="0" applyFont="1" applyFill="1" applyBorder="1" applyAlignment="1" applyProtection="1">
      <alignment horizontal="center" wrapText="1"/>
    </xf>
    <xf numFmtId="0" fontId="44" fillId="0" borderId="49" xfId="0" applyFont="1" applyFill="1" applyBorder="1" applyAlignment="1" applyProtection="1">
      <alignment horizontal="center" wrapText="1"/>
    </xf>
    <xf numFmtId="0" fontId="44" fillId="0" borderId="67" xfId="0" applyFont="1" applyFill="1" applyBorder="1" applyAlignment="1" applyProtection="1">
      <alignment horizontal="center" wrapText="1"/>
    </xf>
    <xf numFmtId="49" fontId="47" fillId="3" borderId="66" xfId="0" applyNumberFormat="1" applyFont="1" applyFill="1" applyBorder="1" applyAlignment="1" applyProtection="1">
      <alignment horizontal="center" vertical="center" shrinkToFit="1"/>
      <protection locked="0"/>
    </xf>
    <xf numFmtId="49" fontId="43" fillId="3" borderId="49" xfId="0" applyNumberFormat="1" applyFont="1" applyFill="1" applyBorder="1" applyAlignment="1" applyProtection="1">
      <alignment horizontal="center" vertical="center" shrinkToFit="1"/>
      <protection locked="0"/>
    </xf>
    <xf numFmtId="49" fontId="43" fillId="3" borderId="67" xfId="0" applyNumberFormat="1" applyFont="1" applyFill="1" applyBorder="1" applyAlignment="1" applyProtection="1">
      <alignment horizontal="center" vertical="center" shrinkToFit="1"/>
      <protection locked="0"/>
    </xf>
    <xf numFmtId="49" fontId="47" fillId="3" borderId="66" xfId="0" applyNumberFormat="1" applyFont="1" applyFill="1" applyBorder="1" applyAlignment="1" applyProtection="1">
      <alignment horizontal="center" shrinkToFit="1"/>
      <protection locked="0"/>
    </xf>
    <xf numFmtId="49" fontId="43" fillId="3" borderId="49" xfId="0" applyNumberFormat="1" applyFont="1" applyFill="1" applyBorder="1" applyAlignment="1" applyProtection="1">
      <alignment horizontal="center" shrinkToFit="1"/>
      <protection locked="0"/>
    </xf>
    <xf numFmtId="49" fontId="43" fillId="3" borderId="67" xfId="0" applyNumberFormat="1" applyFont="1" applyFill="1" applyBorder="1" applyAlignment="1" applyProtection="1">
      <alignment horizontal="center" shrinkToFit="1"/>
      <protection locked="0"/>
    </xf>
    <xf numFmtId="166" fontId="24" fillId="3" borderId="29" xfId="0" applyNumberFormat="1" applyFont="1" applyFill="1" applyBorder="1" applyAlignment="1" applyProtection="1">
      <alignment horizontal="center" vertical="center" shrinkToFit="1"/>
      <protection locked="0"/>
    </xf>
    <xf numFmtId="166" fontId="33" fillId="3" borderId="29" xfId="0" applyNumberFormat="1" applyFont="1" applyFill="1" applyBorder="1" applyAlignment="1" applyProtection="1">
      <alignment horizontal="center" vertical="center" shrinkToFit="1"/>
      <protection locked="0"/>
    </xf>
    <xf numFmtId="166" fontId="33" fillId="3" borderId="68" xfId="0" applyNumberFormat="1" applyFont="1" applyFill="1" applyBorder="1" applyAlignment="1" applyProtection="1">
      <alignment horizontal="center" vertical="center" shrinkToFit="1"/>
      <protection locked="0"/>
    </xf>
    <xf numFmtId="0" fontId="47" fillId="0" borderId="61" xfId="0" applyFont="1" applyFill="1" applyBorder="1" applyAlignment="1" applyProtection="1">
      <alignment horizontal="right" wrapText="1"/>
    </xf>
    <xf numFmtId="0" fontId="47" fillId="0" borderId="15" xfId="0" applyFont="1" applyFill="1" applyBorder="1" applyAlignment="1" applyProtection="1">
      <alignment horizontal="right" wrapText="1"/>
    </xf>
    <xf numFmtId="0" fontId="47" fillId="0" borderId="62" xfId="0" applyFont="1" applyFill="1" applyBorder="1" applyAlignment="1" applyProtection="1">
      <alignment horizontal="right" wrapText="1"/>
    </xf>
    <xf numFmtId="172" fontId="51" fillId="3" borderId="69" xfId="0" applyNumberFormat="1" applyFont="1" applyFill="1" applyBorder="1" applyAlignment="1" applyProtection="1">
      <alignment horizontal="center" vertical="center" shrinkToFit="1"/>
      <protection locked="0"/>
    </xf>
    <xf numFmtId="172" fontId="51" fillId="3" borderId="70" xfId="0" applyNumberFormat="1" applyFont="1" applyFill="1" applyBorder="1" applyAlignment="1" applyProtection="1">
      <alignment horizontal="center" vertical="center" shrinkToFit="1"/>
      <protection locked="0"/>
    </xf>
    <xf numFmtId="172" fontId="51" fillId="3" borderId="71" xfId="0" applyNumberFormat="1" applyFont="1" applyFill="1" applyBorder="1" applyAlignment="1" applyProtection="1">
      <alignment horizontal="center" vertical="center" shrinkToFit="1"/>
      <protection locked="0"/>
    </xf>
    <xf numFmtId="0" fontId="39" fillId="0" borderId="33" xfId="0" applyFont="1" applyFill="1" applyBorder="1" applyAlignment="1" applyProtection="1">
      <alignment horizontal="right" wrapText="1"/>
    </xf>
    <xf numFmtId="0" fontId="39" fillId="0" borderId="0" xfId="0" applyFont="1" applyFill="1" applyBorder="1" applyAlignment="1" applyProtection="1">
      <alignment horizontal="right" wrapText="1"/>
    </xf>
    <xf numFmtId="0" fontId="39" fillId="0" borderId="20" xfId="0" applyFont="1" applyFill="1" applyBorder="1" applyAlignment="1" applyProtection="1">
      <alignment horizontal="right" wrapText="1"/>
    </xf>
    <xf numFmtId="167" fontId="52" fillId="3" borderId="72" xfId="0" applyNumberFormat="1" applyFont="1" applyFill="1" applyBorder="1" applyAlignment="1" applyProtection="1">
      <alignment horizontal="center" vertical="center" shrinkToFit="1"/>
      <protection locked="0"/>
    </xf>
    <xf numFmtId="167" fontId="52" fillId="3" borderId="73" xfId="0" applyNumberFormat="1" applyFont="1" applyFill="1" applyBorder="1" applyAlignment="1" applyProtection="1">
      <alignment horizontal="center" vertical="center" shrinkToFit="1"/>
      <protection locked="0"/>
    </xf>
    <xf numFmtId="167" fontId="52" fillId="3" borderId="74" xfId="0" applyNumberFormat="1" applyFont="1" applyFill="1" applyBorder="1" applyAlignment="1" applyProtection="1">
      <alignment horizontal="center" vertical="center" shrinkToFit="1"/>
      <protection locked="0"/>
    </xf>
    <xf numFmtId="167" fontId="52" fillId="4" borderId="72" xfId="0" applyNumberFormat="1" applyFont="1" applyFill="1" applyBorder="1" applyAlignment="1" applyProtection="1">
      <alignment horizontal="center" vertical="center" shrinkToFit="1"/>
    </xf>
    <xf numFmtId="167" fontId="52" fillId="4" borderId="73" xfId="0" applyNumberFormat="1" applyFont="1" applyFill="1" applyBorder="1" applyAlignment="1" applyProtection="1">
      <alignment horizontal="center" vertical="center" shrinkToFit="1"/>
    </xf>
    <xf numFmtId="167" fontId="52" fillId="4" borderId="74" xfId="0" applyNumberFormat="1" applyFont="1" applyFill="1" applyBorder="1" applyAlignment="1" applyProtection="1">
      <alignment horizontal="center" vertical="center" shrinkToFit="1"/>
    </xf>
    <xf numFmtId="0" fontId="85" fillId="0" borderId="33" xfId="0" applyFont="1" applyFill="1" applyBorder="1" applyAlignment="1" applyProtection="1">
      <alignment horizontal="right" wrapText="1"/>
    </xf>
    <xf numFmtId="0" fontId="85" fillId="0" borderId="0" xfId="0" applyFont="1" applyFill="1" applyBorder="1" applyAlignment="1" applyProtection="1">
      <alignment horizontal="right" wrapText="1"/>
    </xf>
    <xf numFmtId="0" fontId="85" fillId="0" borderId="20" xfId="0" applyFont="1" applyFill="1" applyBorder="1" applyAlignment="1" applyProtection="1">
      <alignment horizontal="right" wrapText="1"/>
    </xf>
    <xf numFmtId="0" fontId="33" fillId="0" borderId="75" xfId="0" applyFont="1" applyFill="1" applyBorder="1" applyAlignment="1" applyProtection="1">
      <alignment horizontal="center" wrapText="1"/>
    </xf>
    <xf numFmtId="0" fontId="33" fillId="0" borderId="76" xfId="0" applyFont="1" applyFill="1" applyBorder="1" applyAlignment="1" applyProtection="1">
      <alignment horizontal="center" wrapText="1"/>
    </xf>
    <xf numFmtId="0" fontId="33" fillId="0" borderId="77" xfId="0" applyFont="1" applyFill="1" applyBorder="1" applyAlignment="1" applyProtection="1">
      <alignment horizontal="center" wrapText="1"/>
    </xf>
    <xf numFmtId="0" fontId="33" fillId="0" borderId="33" xfId="0" applyFont="1" applyFill="1" applyBorder="1" applyAlignment="1" applyProtection="1">
      <alignment horizontal="center" wrapText="1"/>
    </xf>
    <xf numFmtId="0" fontId="33" fillId="0" borderId="0" xfId="0" applyFont="1" applyFill="1" applyBorder="1" applyAlignment="1" applyProtection="1">
      <alignment horizontal="center" wrapText="1"/>
    </xf>
    <xf numFmtId="0" fontId="33" fillId="0" borderId="20" xfId="0" applyFont="1" applyFill="1" applyBorder="1" applyAlignment="1" applyProtection="1">
      <alignment horizontal="center" wrapText="1"/>
    </xf>
    <xf numFmtId="0" fontId="29" fillId="3" borderId="47" xfId="0" applyFont="1" applyFill="1" applyBorder="1" applyAlignment="1" applyProtection="1">
      <alignment horizontal="center" vertical="center" shrinkToFit="1"/>
      <protection locked="0"/>
    </xf>
    <xf numFmtId="0" fontId="53" fillId="3" borderId="49" xfId="0" applyFont="1" applyFill="1" applyBorder="1" applyAlignment="1" applyProtection="1">
      <alignment horizontal="center" vertical="center" shrinkToFit="1"/>
      <protection locked="0"/>
    </xf>
    <xf numFmtId="0" fontId="53" fillId="3" borderId="48" xfId="0" applyFont="1" applyFill="1" applyBorder="1" applyAlignment="1" applyProtection="1">
      <alignment horizontal="center" vertical="center" shrinkToFit="1"/>
      <protection locked="0"/>
    </xf>
    <xf numFmtId="0" fontId="29" fillId="3" borderId="57" xfId="0" applyFont="1" applyFill="1" applyBorder="1" applyAlignment="1" applyProtection="1">
      <alignment horizontal="center" vertical="center" shrinkToFit="1"/>
      <protection locked="0"/>
    </xf>
    <xf numFmtId="0" fontId="53" fillId="3" borderId="15" xfId="0" applyFont="1" applyFill="1" applyBorder="1" applyAlignment="1" applyProtection="1">
      <alignment horizontal="center" vertical="center" shrinkToFit="1"/>
      <protection locked="0"/>
    </xf>
    <xf numFmtId="0" fontId="53" fillId="3" borderId="58" xfId="0" applyFont="1" applyFill="1" applyBorder="1" applyAlignment="1" applyProtection="1">
      <alignment horizontal="center" vertical="center" shrinkToFit="1"/>
      <protection locked="0"/>
    </xf>
    <xf numFmtId="166" fontId="24" fillId="0" borderId="15" xfId="0" applyNumberFormat="1" applyFont="1" applyFill="1" applyBorder="1" applyAlignment="1" applyProtection="1">
      <alignment horizontal="center" vertical="center"/>
      <protection locked="0"/>
    </xf>
    <xf numFmtId="166" fontId="24" fillId="0" borderId="62" xfId="0" applyNumberFormat="1" applyFont="1" applyFill="1" applyBorder="1" applyAlignment="1" applyProtection="1">
      <alignment horizontal="center" vertical="center"/>
      <protection locked="0"/>
    </xf>
    <xf numFmtId="0" fontId="86" fillId="0" borderId="61" xfId="0" applyFont="1" applyFill="1" applyBorder="1" applyAlignment="1" applyProtection="1">
      <alignment horizontal="right" wrapText="1"/>
    </xf>
    <xf numFmtId="0" fontId="86" fillId="0" borderId="15" xfId="0" applyFont="1" applyFill="1" applyBorder="1" applyAlignment="1" applyProtection="1">
      <alignment horizontal="right" wrapText="1"/>
    </xf>
    <xf numFmtId="0" fontId="86" fillId="0" borderId="62" xfId="0" applyFont="1" applyFill="1" applyBorder="1" applyAlignment="1" applyProtection="1">
      <alignment horizontal="right" wrapText="1"/>
    </xf>
    <xf numFmtId="167" fontId="22" fillId="6" borderId="57" xfId="0" applyNumberFormat="1" applyFont="1" applyFill="1" applyBorder="1" applyAlignment="1" applyProtection="1">
      <alignment horizontal="center" vertical="center" shrinkToFit="1"/>
    </xf>
    <xf numFmtId="167" fontId="22" fillId="6" borderId="15" xfId="0" applyNumberFormat="1" applyFont="1" applyFill="1" applyBorder="1" applyAlignment="1" applyProtection="1">
      <alignment horizontal="center" vertical="center" shrinkToFit="1"/>
    </xf>
    <xf numFmtId="167" fontId="22" fillId="6" borderId="58" xfId="0" applyNumberFormat="1" applyFont="1" applyFill="1" applyBorder="1" applyAlignment="1" applyProtection="1">
      <alignment horizontal="center" vertical="center" shrinkToFit="1"/>
    </xf>
    <xf numFmtId="0" fontId="36" fillId="0" borderId="18" xfId="0" applyFont="1" applyFill="1" applyBorder="1" applyAlignment="1" applyProtection="1">
      <alignment horizontal="center" vertical="center"/>
    </xf>
    <xf numFmtId="0" fontId="36" fillId="0" borderId="19" xfId="0" applyFont="1" applyFill="1" applyBorder="1" applyAlignment="1" applyProtection="1">
      <alignment horizontal="center" vertical="center"/>
    </xf>
    <xf numFmtId="0" fontId="36" fillId="0" borderId="45" xfId="0" applyFont="1" applyFill="1" applyBorder="1" applyAlignment="1" applyProtection="1">
      <alignment horizontal="center" vertical="center" wrapText="1"/>
    </xf>
    <xf numFmtId="0" fontId="40" fillId="0" borderId="57" xfId="0" applyFont="1" applyFill="1" applyBorder="1" applyAlignment="1" applyProtection="1">
      <alignment horizontal="center" vertical="justify" wrapText="1" readingOrder="2"/>
    </xf>
    <xf numFmtId="0" fontId="40" fillId="0" borderId="15" xfId="0" applyFont="1" applyFill="1" applyBorder="1" applyAlignment="1" applyProtection="1">
      <alignment horizontal="center" vertical="justify" wrapText="1" readingOrder="2"/>
    </xf>
    <xf numFmtId="0" fontId="40" fillId="0" borderId="58" xfId="0" applyFont="1" applyFill="1" applyBorder="1" applyAlignment="1" applyProtection="1">
      <alignment horizontal="center" vertical="justify" wrapText="1" readingOrder="2"/>
    </xf>
    <xf numFmtId="0" fontId="40" fillId="0" borderId="19" xfId="0" applyFont="1" applyFill="1" applyBorder="1" applyAlignment="1" applyProtection="1">
      <alignment horizontal="center" vertical="justify" wrapText="1" readingOrder="2"/>
    </xf>
    <xf numFmtId="0" fontId="40" fillId="0" borderId="0" xfId="0" applyFont="1" applyFill="1" applyBorder="1" applyAlignment="1" applyProtection="1">
      <alignment horizontal="center" vertical="justify" wrapText="1" readingOrder="2"/>
    </xf>
    <xf numFmtId="0" fontId="40" fillId="0" borderId="45" xfId="0" applyFont="1" applyFill="1" applyBorder="1" applyAlignment="1" applyProtection="1">
      <alignment horizontal="center" vertical="justify" wrapText="1" readingOrder="2"/>
    </xf>
    <xf numFmtId="0" fontId="40" fillId="0" borderId="23" xfId="0" applyFont="1" applyFill="1" applyBorder="1" applyAlignment="1" applyProtection="1">
      <alignment horizontal="center" vertical="justify" wrapText="1" readingOrder="2"/>
    </xf>
    <xf numFmtId="0" fontId="40" fillId="0" borderId="24" xfId="0" applyFont="1" applyFill="1" applyBorder="1" applyAlignment="1" applyProtection="1">
      <alignment horizontal="center" vertical="justify" wrapText="1" readingOrder="2"/>
    </xf>
    <xf numFmtId="0" fontId="40" fillId="0" borderId="25" xfId="0" applyFont="1" applyFill="1" applyBorder="1" applyAlignment="1" applyProtection="1">
      <alignment horizontal="center" vertical="justify" wrapText="1" readingOrder="2"/>
    </xf>
    <xf numFmtId="0" fontId="44" fillId="6" borderId="99" xfId="0" applyFont="1" applyFill="1" applyBorder="1" applyAlignment="1" applyProtection="1">
      <alignment horizontal="right" vertical="center" wrapText="1"/>
    </xf>
    <xf numFmtId="0" fontId="44" fillId="6" borderId="46" xfId="0" applyFont="1" applyFill="1" applyBorder="1" applyAlignment="1" applyProtection="1">
      <alignment horizontal="right" vertical="center" wrapText="1"/>
    </xf>
    <xf numFmtId="167" fontId="44" fillId="6" borderId="98" xfId="0" applyNumberFormat="1" applyFont="1" applyFill="1" applyBorder="1" applyAlignment="1" applyProtection="1">
      <alignment horizontal="center" vertical="center" shrinkToFit="1"/>
    </xf>
    <xf numFmtId="167" fontId="44" fillId="6" borderId="46" xfId="0" applyNumberFormat="1" applyFont="1" applyFill="1" applyBorder="1" applyAlignment="1" applyProtection="1">
      <alignment horizontal="center" vertical="center" shrinkToFit="1"/>
    </xf>
    <xf numFmtId="167" fontId="44" fillId="6" borderId="100" xfId="0" applyNumberFormat="1" applyFont="1" applyFill="1" applyBorder="1" applyAlignment="1" applyProtection="1">
      <alignment horizontal="center" vertical="center" shrinkToFit="1"/>
    </xf>
    <xf numFmtId="4" fontId="0" fillId="0" borderId="0" xfId="0" applyNumberFormat="1" applyFill="1" applyAlignment="1" applyProtection="1">
      <alignment horizontal="center"/>
    </xf>
    <xf numFmtId="3" fontId="43" fillId="0" borderId="0" xfId="0" applyNumberFormat="1" applyFont="1" applyFill="1" applyBorder="1" applyAlignment="1" applyProtection="1">
      <alignment horizontal="right" vertical="center" shrinkToFit="1" readingOrder="2"/>
    </xf>
    <xf numFmtId="49" fontId="48" fillId="3" borderId="78" xfId="0" applyNumberFormat="1" applyFont="1" applyFill="1" applyBorder="1" applyAlignment="1" applyProtection="1">
      <alignment horizontal="center" vertical="center" shrinkToFit="1"/>
      <protection locked="0"/>
    </xf>
    <xf numFmtId="49" fontId="48" fillId="3" borderId="29" xfId="0" applyNumberFormat="1" applyFont="1" applyFill="1" applyBorder="1" applyAlignment="1" applyProtection="1">
      <alignment horizontal="center" vertical="center" shrinkToFit="1"/>
      <protection locked="0"/>
    </xf>
    <xf numFmtId="49" fontId="48" fillId="3" borderId="79" xfId="0" applyNumberFormat="1" applyFont="1" applyFill="1" applyBorder="1" applyAlignment="1" applyProtection="1">
      <alignment horizontal="center" vertical="center" shrinkToFit="1"/>
      <protection locked="0"/>
    </xf>
    <xf numFmtId="169" fontId="78" fillId="0" borderId="80" xfId="0" applyNumberFormat="1" applyFont="1" applyFill="1" applyBorder="1" applyAlignment="1" applyProtection="1">
      <alignment horizontal="center" vertical="center" shrinkToFit="1"/>
    </xf>
    <xf numFmtId="169" fontId="78" fillId="0" borderId="0" xfId="0" applyNumberFormat="1" applyFont="1" applyFill="1" applyBorder="1" applyAlignment="1" applyProtection="1">
      <alignment horizontal="center" vertical="center" shrinkToFit="1"/>
    </xf>
    <xf numFmtId="0" fontId="66" fillId="0" borderId="47" xfId="0" applyFont="1" applyFill="1" applyBorder="1" applyAlignment="1" applyProtection="1">
      <alignment horizontal="center" vertical="center"/>
    </xf>
    <xf numFmtId="0" fontId="66" fillId="0" borderId="49" xfId="0" applyFont="1" applyFill="1" applyBorder="1" applyAlignment="1" applyProtection="1">
      <alignment horizontal="center" vertical="center"/>
    </xf>
    <xf numFmtId="0" fontId="66" fillId="0" borderId="48" xfId="0" applyFont="1" applyFill="1" applyBorder="1" applyAlignment="1" applyProtection="1">
      <alignment horizontal="center" vertical="center"/>
    </xf>
    <xf numFmtId="171" fontId="0" fillId="0" borderId="0" xfId="0" applyNumberFormat="1" applyFill="1" applyAlignment="1" applyProtection="1">
      <alignment horizontal="center"/>
    </xf>
    <xf numFmtId="0" fontId="0" fillId="0" borderId="0" xfId="0" applyFill="1" applyAlignment="1" applyProtection="1">
      <alignment horizontal="center"/>
    </xf>
    <xf numFmtId="0" fontId="35" fillId="6" borderId="47" xfId="0" applyFont="1" applyFill="1" applyBorder="1" applyAlignment="1" applyProtection="1">
      <alignment horizontal="right" vertical="center" wrapText="1"/>
    </xf>
    <xf numFmtId="0" fontId="35" fillId="6" borderId="49" xfId="0" applyFont="1" applyFill="1" applyBorder="1" applyAlignment="1" applyProtection="1">
      <alignment horizontal="right" vertical="center" wrapText="1"/>
    </xf>
    <xf numFmtId="1" fontId="22" fillId="6" borderId="47" xfId="0" applyNumberFormat="1" applyFont="1" applyFill="1" applyBorder="1" applyAlignment="1" applyProtection="1">
      <alignment horizontal="center" vertical="center" shrinkToFit="1"/>
    </xf>
    <xf numFmtId="1" fontId="22" fillId="6" borderId="49" xfId="0" applyNumberFormat="1" applyFont="1" applyFill="1" applyBorder="1" applyAlignment="1" applyProtection="1">
      <alignment horizontal="center" vertical="center" shrinkToFit="1"/>
    </xf>
    <xf numFmtId="1" fontId="22" fillId="6" borderId="48" xfId="0" applyNumberFormat="1" applyFont="1" applyFill="1" applyBorder="1" applyAlignment="1" applyProtection="1">
      <alignment horizontal="center" vertical="center" shrinkToFit="1"/>
    </xf>
    <xf numFmtId="0" fontId="35" fillId="6" borderId="57" xfId="0" applyFont="1" applyFill="1" applyBorder="1" applyAlignment="1" applyProtection="1">
      <alignment horizontal="right" vertical="center" wrapText="1"/>
    </xf>
    <xf numFmtId="0" fontId="35" fillId="6" borderId="15" xfId="0" applyFont="1" applyFill="1" applyBorder="1" applyAlignment="1" applyProtection="1">
      <alignment horizontal="right" vertical="center" wrapText="1"/>
    </xf>
    <xf numFmtId="2" fontId="54" fillId="0" borderId="0" xfId="0" applyNumberFormat="1" applyFont="1" applyFill="1" applyBorder="1" applyAlignment="1" applyProtection="1">
      <alignment horizontal="center" vertical="center" shrinkToFit="1"/>
    </xf>
    <xf numFmtId="0" fontId="40" fillId="0" borderId="57" xfId="0" applyFont="1" applyFill="1" applyBorder="1" applyAlignment="1" applyProtection="1">
      <alignment horizontal="center" vertical="center" wrapText="1" readingOrder="2"/>
    </xf>
    <xf numFmtId="0" fontId="40" fillId="0" borderId="15" xfId="0" applyFont="1" applyFill="1" applyBorder="1" applyAlignment="1" applyProtection="1">
      <alignment horizontal="center" vertical="center" wrapText="1" readingOrder="2"/>
    </xf>
    <xf numFmtId="0" fontId="40" fillId="0" borderId="58" xfId="0" applyFont="1" applyFill="1" applyBorder="1" applyAlignment="1" applyProtection="1">
      <alignment horizontal="center" vertical="center" wrapText="1" readingOrder="2"/>
    </xf>
    <xf numFmtId="0" fontId="40" fillId="0" borderId="19" xfId="0" applyFont="1" applyFill="1" applyBorder="1" applyAlignment="1" applyProtection="1">
      <alignment horizontal="center" vertical="center" wrapText="1" readingOrder="2"/>
    </xf>
    <xf numFmtId="0" fontId="40" fillId="0" borderId="0" xfId="0" applyFont="1" applyFill="1" applyBorder="1" applyAlignment="1" applyProtection="1">
      <alignment horizontal="center" vertical="center" wrapText="1" readingOrder="2"/>
    </xf>
    <xf numFmtId="0" fontId="40" fillId="0" borderId="45" xfId="0" applyFont="1" applyFill="1" applyBorder="1" applyAlignment="1" applyProtection="1">
      <alignment horizontal="center" vertical="center" wrapText="1" readingOrder="2"/>
    </xf>
    <xf numFmtId="0" fontId="40" fillId="0" borderId="23" xfId="0" applyFont="1" applyFill="1" applyBorder="1" applyAlignment="1" applyProtection="1">
      <alignment horizontal="center" vertical="center" wrapText="1" readingOrder="2"/>
    </xf>
    <xf numFmtId="0" fontId="40" fillId="0" borderId="24" xfId="0" applyFont="1" applyFill="1" applyBorder="1" applyAlignment="1" applyProtection="1">
      <alignment horizontal="center" vertical="center" wrapText="1" readingOrder="2"/>
    </xf>
    <xf numFmtId="0" fontId="40" fillId="0" borderId="25" xfId="0" applyFont="1" applyFill="1" applyBorder="1" applyAlignment="1" applyProtection="1">
      <alignment horizontal="center" vertical="center" wrapText="1" readingOrder="2"/>
    </xf>
    <xf numFmtId="171" fontId="7" fillId="0" borderId="0" xfId="0" applyNumberFormat="1" applyFont="1" applyFill="1" applyAlignment="1" applyProtection="1">
      <alignment horizontal="center"/>
    </xf>
    <xf numFmtId="164" fontId="22" fillId="0" borderId="0" xfId="0" applyNumberFormat="1" applyFont="1" applyFill="1" applyBorder="1" applyAlignment="1" applyProtection="1">
      <alignment horizontal="center" vertical="center" shrinkToFit="1"/>
    </xf>
    <xf numFmtId="4" fontId="22" fillId="3" borderId="81" xfId="0" applyNumberFormat="1" applyFont="1" applyFill="1" applyBorder="1" applyAlignment="1" applyProtection="1">
      <alignment horizontal="center" vertical="center" shrinkToFit="1"/>
    </xf>
    <xf numFmtId="0" fontId="35" fillId="0" borderId="0" xfId="0" applyFont="1" applyFill="1" applyBorder="1" applyAlignment="1" applyProtection="1">
      <alignment horizontal="center" vertical="center" shrinkToFit="1"/>
    </xf>
    <xf numFmtId="164" fontId="42" fillId="0" borderId="0" xfId="0" applyNumberFormat="1" applyFont="1" applyFill="1" applyBorder="1" applyAlignment="1" applyProtection="1">
      <alignment horizontal="center" vertical="center" shrinkToFit="1"/>
    </xf>
    <xf numFmtId="172" fontId="28" fillId="6" borderId="97" xfId="0" applyNumberFormat="1" applyFont="1" applyFill="1" applyBorder="1" applyAlignment="1" applyProtection="1">
      <alignment horizontal="center" vertical="center" shrinkToFit="1"/>
    </xf>
    <xf numFmtId="172" fontId="28" fillId="6" borderId="51" xfId="0" applyNumberFormat="1" applyFont="1" applyFill="1" applyBorder="1" applyAlignment="1" applyProtection="1">
      <alignment horizontal="center" vertical="center" shrinkToFit="1"/>
    </xf>
    <xf numFmtId="172" fontId="28" fillId="6" borderId="90" xfId="0" applyNumberFormat="1" applyFont="1" applyFill="1" applyBorder="1" applyAlignment="1" applyProtection="1">
      <alignment horizontal="center" vertical="center" shrinkToFit="1"/>
    </xf>
    <xf numFmtId="3" fontId="24" fillId="0" borderId="51" xfId="0" applyNumberFormat="1" applyFont="1" applyFill="1" applyBorder="1" applyAlignment="1" applyProtection="1">
      <alignment horizontal="right" vertical="center" wrapText="1"/>
    </xf>
    <xf numFmtId="3" fontId="24" fillId="0" borderId="90" xfId="0" applyNumberFormat="1" applyFont="1" applyFill="1" applyBorder="1" applyAlignment="1" applyProtection="1">
      <alignment horizontal="right" vertical="center" wrapText="1"/>
    </xf>
    <xf numFmtId="172" fontId="84" fillId="0" borderId="94" xfId="0" applyNumberFormat="1" applyFont="1" applyFill="1" applyBorder="1" applyAlignment="1" applyProtection="1">
      <alignment horizontal="center" vertical="center"/>
    </xf>
    <xf numFmtId="172" fontId="84" fillId="0" borderId="95" xfId="0" applyNumberFormat="1" applyFont="1" applyFill="1" applyBorder="1" applyAlignment="1" applyProtection="1">
      <alignment horizontal="center" vertical="center"/>
    </xf>
    <xf numFmtId="172" fontId="84" fillId="0" borderId="96" xfId="0" applyNumberFormat="1" applyFont="1" applyFill="1" applyBorder="1" applyAlignment="1" applyProtection="1">
      <alignment horizontal="center" vertical="center"/>
    </xf>
    <xf numFmtId="167" fontId="44" fillId="6" borderId="89" xfId="0" applyNumberFormat="1" applyFont="1" applyFill="1" applyBorder="1" applyAlignment="1" applyProtection="1">
      <alignment horizontal="center" vertical="center" shrinkToFit="1"/>
    </xf>
    <xf numFmtId="167" fontId="44" fillId="6" borderId="51" xfId="0" applyNumberFormat="1" applyFont="1" applyFill="1" applyBorder="1" applyAlignment="1" applyProtection="1">
      <alignment horizontal="center" vertical="center" shrinkToFit="1"/>
    </xf>
    <xf numFmtId="167" fontId="44" fillId="6" borderId="90" xfId="0" applyNumberFormat="1" applyFont="1" applyFill="1" applyBorder="1" applyAlignment="1" applyProtection="1">
      <alignment horizontal="center" vertical="center" shrinkToFit="1"/>
    </xf>
    <xf numFmtId="20" fontId="0" fillId="0" borderId="0" xfId="0" applyNumberFormat="1" applyFill="1" applyAlignment="1" applyProtection="1">
      <alignment horizontal="center"/>
    </xf>
    <xf numFmtId="0" fontId="22" fillId="0" borderId="81" xfId="0" applyFont="1" applyFill="1" applyBorder="1" applyAlignment="1" applyProtection="1">
      <alignment horizontal="center" vertical="center" wrapText="1"/>
    </xf>
    <xf numFmtId="3" fontId="22" fillId="0" borderId="81" xfId="0" applyNumberFormat="1" applyFont="1" applyFill="1" applyBorder="1" applyAlignment="1" applyProtection="1">
      <alignment horizontal="center" vertical="center"/>
    </xf>
    <xf numFmtId="0" fontId="39" fillId="0" borderId="7" xfId="0" applyFont="1" applyFill="1" applyBorder="1" applyAlignment="1" applyProtection="1">
      <alignment vertical="center" wrapText="1"/>
    </xf>
    <xf numFmtId="0" fontId="39" fillId="0" borderId="5" xfId="0" applyFont="1" applyFill="1" applyBorder="1" applyAlignment="1" applyProtection="1">
      <alignment vertical="center" wrapText="1"/>
    </xf>
    <xf numFmtId="0" fontId="8" fillId="3" borderId="81" xfId="0" applyFont="1" applyFill="1" applyBorder="1" applyAlignment="1" applyProtection="1">
      <alignment horizontal="right" vertical="center" wrapText="1"/>
      <protection locked="0"/>
    </xf>
    <xf numFmtId="0" fontId="14" fillId="3" borderId="81" xfId="0" applyFont="1" applyFill="1" applyBorder="1" applyAlignment="1" applyProtection="1">
      <alignment horizontal="right" vertical="center" wrapText="1"/>
      <protection locked="0"/>
    </xf>
    <xf numFmtId="3" fontId="8" fillId="3" borderId="81" xfId="0" applyNumberFormat="1" applyFont="1" applyFill="1" applyBorder="1" applyAlignment="1" applyProtection="1">
      <alignment vertical="center"/>
      <protection locked="0"/>
    </xf>
    <xf numFmtId="3" fontId="14" fillId="3" borderId="81" xfId="0" applyNumberFormat="1" applyFont="1" applyFill="1" applyBorder="1" applyAlignment="1" applyProtection="1">
      <alignment vertical="center"/>
      <protection locked="0"/>
    </xf>
    <xf numFmtId="0" fontId="44" fillId="0" borderId="101" xfId="0" applyFont="1" applyFill="1" applyBorder="1" applyAlignment="1" applyProtection="1">
      <alignment horizontal="right" wrapText="1"/>
    </xf>
    <xf numFmtId="0" fontId="44" fillId="0" borderId="102" xfId="0" applyFont="1" applyFill="1" applyBorder="1" applyAlignment="1" applyProtection="1">
      <alignment horizontal="right" wrapText="1"/>
    </xf>
    <xf numFmtId="0" fontId="44" fillId="0" borderId="103" xfId="0" applyFont="1" applyFill="1" applyBorder="1" applyAlignment="1" applyProtection="1">
      <alignment horizontal="right" wrapText="1"/>
    </xf>
    <xf numFmtId="2" fontId="44" fillId="0" borderId="102" xfId="0" applyNumberFormat="1" applyFont="1" applyFill="1" applyBorder="1" applyAlignment="1" applyProtection="1">
      <alignment horizontal="center"/>
    </xf>
    <xf numFmtId="2" fontId="44" fillId="0" borderId="103" xfId="0" applyNumberFormat="1" applyFont="1" applyFill="1" applyBorder="1" applyAlignment="1" applyProtection="1">
      <alignment horizontal="center"/>
    </xf>
    <xf numFmtId="2" fontId="54" fillId="0" borderId="0" xfId="0" applyNumberFormat="1" applyFont="1" applyFill="1" applyBorder="1" applyAlignment="1" applyProtection="1">
      <alignment horizontal="right" vertical="center"/>
    </xf>
    <xf numFmtId="0" fontId="22" fillId="0" borderId="57" xfId="0" applyFont="1" applyFill="1" applyBorder="1" applyAlignment="1" applyProtection="1">
      <alignment horizontal="center" vertical="center" shrinkToFit="1"/>
    </xf>
    <xf numFmtId="0" fontId="22" fillId="0" borderId="15" xfId="0" applyFont="1" applyFill="1" applyBorder="1" applyAlignment="1" applyProtection="1">
      <alignment horizontal="center" vertical="center" shrinkToFit="1"/>
    </xf>
    <xf numFmtId="0" fontId="22" fillId="0" borderId="23" xfId="0" applyFont="1" applyFill="1" applyBorder="1" applyAlignment="1" applyProtection="1">
      <alignment horizontal="center" vertical="center" shrinkToFit="1"/>
    </xf>
    <xf numFmtId="0" fontId="22" fillId="0" borderId="24" xfId="0" applyFont="1" applyFill="1" applyBorder="1" applyAlignment="1" applyProtection="1">
      <alignment horizontal="center" vertical="center" shrinkToFit="1"/>
    </xf>
    <xf numFmtId="172" fontId="83" fillId="0" borderId="84" xfId="0" applyNumberFormat="1" applyFont="1" applyFill="1" applyBorder="1" applyAlignment="1" applyProtection="1">
      <alignment horizontal="center" vertical="center" shrinkToFit="1"/>
    </xf>
    <xf numFmtId="172" fontId="70" fillId="0" borderId="85" xfId="0" applyNumberFormat="1" applyFont="1" applyFill="1" applyBorder="1" applyProtection="1"/>
    <xf numFmtId="172" fontId="70" fillId="0" borderId="86" xfId="0" applyNumberFormat="1" applyFont="1" applyFill="1" applyBorder="1" applyProtection="1"/>
    <xf numFmtId="172" fontId="70" fillId="0" borderId="87" xfId="0" applyNumberFormat="1" applyFont="1" applyFill="1" applyBorder="1" applyProtection="1"/>
    <xf numFmtId="172" fontId="70" fillId="0" borderId="1" xfId="0" applyNumberFormat="1" applyFont="1" applyFill="1" applyBorder="1" applyProtection="1"/>
    <xf numFmtId="172" fontId="70" fillId="0" borderId="88" xfId="0" applyNumberFormat="1" applyFont="1" applyFill="1" applyBorder="1" applyProtection="1"/>
    <xf numFmtId="0" fontId="36" fillId="0" borderId="57" xfId="0" applyFont="1" applyFill="1" applyBorder="1" applyAlignment="1" applyProtection="1">
      <alignment horizontal="center" vertical="center" wrapText="1" readingOrder="2"/>
    </xf>
    <xf numFmtId="0" fontId="36" fillId="0" borderId="15" xfId="0" applyFont="1" applyFill="1" applyBorder="1" applyAlignment="1" applyProtection="1">
      <alignment horizontal="center" vertical="center" wrapText="1" readingOrder="2"/>
    </xf>
    <xf numFmtId="0" fontId="36" fillId="0" borderId="58" xfId="0" applyFont="1" applyFill="1" applyBorder="1" applyAlignment="1" applyProtection="1">
      <alignment horizontal="center" vertical="center" wrapText="1" readingOrder="2"/>
    </xf>
    <xf numFmtId="0" fontId="36" fillId="0" borderId="19" xfId="0" applyFont="1" applyFill="1" applyBorder="1" applyAlignment="1" applyProtection="1">
      <alignment horizontal="center" vertical="center" wrapText="1" readingOrder="2"/>
    </xf>
    <xf numFmtId="0" fontId="36" fillId="0" borderId="0" xfId="0" applyFont="1" applyFill="1" applyBorder="1" applyAlignment="1" applyProtection="1">
      <alignment horizontal="center" vertical="center" wrapText="1" readingOrder="2"/>
    </xf>
    <xf numFmtId="0" fontId="36" fillId="0" borderId="45" xfId="0" applyFont="1" applyFill="1" applyBorder="1" applyAlignment="1" applyProtection="1">
      <alignment horizontal="center" vertical="center" wrapText="1" readingOrder="2"/>
    </xf>
    <xf numFmtId="0" fontId="36" fillId="0" borderId="23" xfId="0" applyFont="1" applyFill="1" applyBorder="1" applyAlignment="1" applyProtection="1">
      <alignment horizontal="center" vertical="center" wrapText="1" readingOrder="2"/>
    </xf>
    <xf numFmtId="0" fontId="36" fillId="0" borderId="24" xfId="0" applyFont="1" applyFill="1" applyBorder="1" applyAlignment="1" applyProtection="1">
      <alignment horizontal="center" vertical="center" wrapText="1" readingOrder="2"/>
    </xf>
    <xf numFmtId="0" fontId="36" fillId="0" borderId="25" xfId="0" applyFont="1" applyFill="1" applyBorder="1" applyAlignment="1" applyProtection="1">
      <alignment horizontal="center" vertical="center" wrapText="1" readingOrder="2"/>
    </xf>
    <xf numFmtId="0" fontId="39" fillId="0" borderId="82" xfId="0" applyFont="1" applyFill="1" applyBorder="1" applyAlignment="1" applyProtection="1">
      <alignment vertical="center" wrapText="1"/>
    </xf>
    <xf numFmtId="0" fontId="39" fillId="0" borderId="83" xfId="0" applyFont="1" applyFill="1" applyBorder="1" applyAlignment="1" applyProtection="1">
      <alignment vertical="center" wrapText="1"/>
    </xf>
    <xf numFmtId="0" fontId="8" fillId="3" borderId="81" xfId="0" applyFont="1" applyFill="1" applyBorder="1" applyAlignment="1" applyProtection="1">
      <alignment vertical="center" wrapText="1"/>
      <protection locked="0"/>
    </xf>
    <xf numFmtId="0" fontId="14" fillId="3" borderId="81" xfId="0" applyFont="1" applyFill="1" applyBorder="1" applyAlignment="1" applyProtection="1">
      <alignment vertical="center" wrapText="1"/>
      <protection locked="0"/>
    </xf>
    <xf numFmtId="14" fontId="8" fillId="3" borderId="81" xfId="0" applyNumberFormat="1" applyFont="1" applyFill="1" applyBorder="1" applyAlignment="1" applyProtection="1">
      <alignment vertical="center"/>
      <protection locked="0"/>
    </xf>
    <xf numFmtId="14" fontId="14" fillId="3" borderId="81" xfId="0" applyNumberFormat="1" applyFont="1" applyFill="1" applyBorder="1" applyAlignment="1" applyProtection="1">
      <alignment vertical="center"/>
      <protection locked="0"/>
    </xf>
    <xf numFmtId="4" fontId="22" fillId="0" borderId="81" xfId="0" applyNumberFormat="1" applyFont="1" applyFill="1" applyBorder="1" applyAlignment="1" applyProtection="1">
      <alignment horizontal="center" vertical="center"/>
    </xf>
    <xf numFmtId="3" fontId="14" fillId="0" borderId="81" xfId="0" applyNumberFormat="1" applyFont="1" applyFill="1" applyBorder="1" applyAlignment="1" applyProtection="1">
      <alignment vertical="center"/>
      <protection locked="0"/>
    </xf>
    <xf numFmtId="4" fontId="14" fillId="0" borderId="81" xfId="0" applyNumberFormat="1" applyFont="1" applyFill="1" applyBorder="1" applyAlignment="1" applyProtection="1">
      <alignment vertical="center"/>
      <protection locked="0"/>
    </xf>
    <xf numFmtId="1" fontId="14" fillId="0" borderId="107" xfId="0" applyNumberFormat="1" applyFont="1" applyFill="1" applyBorder="1" applyAlignment="1" applyProtection="1">
      <alignment horizontal="center" vertical="center"/>
      <protection locked="0"/>
    </xf>
    <xf numFmtId="1" fontId="14" fillId="0" borderId="108" xfId="0" applyNumberFormat="1" applyFont="1" applyFill="1" applyBorder="1" applyAlignment="1" applyProtection="1">
      <alignment horizontal="center" vertical="center"/>
      <protection locked="0"/>
    </xf>
    <xf numFmtId="0" fontId="22" fillId="0" borderId="92" xfId="0" applyFont="1" applyFill="1" applyBorder="1" applyAlignment="1" applyProtection="1">
      <alignment horizontal="center" vertical="center" wrapText="1"/>
    </xf>
    <xf numFmtId="1" fontId="14" fillId="3" borderId="81" xfId="0" applyNumberFormat="1" applyFont="1" applyFill="1" applyBorder="1" applyAlignment="1" applyProtection="1">
      <alignment horizontal="center" vertical="center"/>
      <protection locked="0"/>
    </xf>
    <xf numFmtId="0" fontId="63" fillId="0" borderId="0" xfId="0" applyFont="1" applyFill="1" applyAlignment="1" applyProtection="1">
      <alignment horizontal="center" vertical="center"/>
    </xf>
    <xf numFmtId="0" fontId="3" fillId="0" borderId="0" xfId="0" applyFont="1" applyFill="1" applyBorder="1" applyAlignment="1" applyProtection="1">
      <alignment horizontal="center" vertical="center" wrapText="1"/>
    </xf>
    <xf numFmtId="0" fontId="48" fillId="4" borderId="15" xfId="0" applyFont="1" applyFill="1" applyBorder="1" applyAlignment="1" applyProtection="1">
      <alignment horizontal="center" vertical="center" shrinkToFit="1"/>
    </xf>
    <xf numFmtId="14" fontId="24" fillId="0" borderId="91" xfId="0" applyNumberFormat="1" applyFont="1" applyFill="1" applyBorder="1" applyAlignment="1" applyProtection="1">
      <alignment horizontal="center"/>
    </xf>
    <xf numFmtId="0" fontId="39" fillId="0" borderId="91" xfId="0" applyFont="1" applyFill="1" applyBorder="1" applyAlignment="1" applyProtection="1">
      <alignment horizontal="center"/>
    </xf>
    <xf numFmtId="0" fontId="5" fillId="7" borderId="89" xfId="0" applyFont="1" applyFill="1" applyBorder="1" applyAlignment="1" applyProtection="1">
      <alignment horizontal="center" vertical="center" wrapText="1"/>
    </xf>
    <xf numFmtId="0" fontId="5" fillId="7" borderId="51" xfId="0" applyFont="1" applyFill="1" applyBorder="1" applyAlignment="1" applyProtection="1">
      <alignment horizontal="center" vertical="center" wrapText="1"/>
    </xf>
    <xf numFmtId="0" fontId="5" fillId="7" borderId="90" xfId="0" applyFont="1" applyFill="1" applyBorder="1" applyAlignment="1" applyProtection="1">
      <alignment horizontal="center" vertical="center" wrapText="1"/>
    </xf>
    <xf numFmtId="0" fontId="24" fillId="0" borderId="57" xfId="0" applyFont="1" applyFill="1" applyBorder="1" applyAlignment="1" applyProtection="1">
      <alignment horizontal="center" vertical="center" wrapText="1"/>
    </xf>
    <xf numFmtId="0" fontId="24" fillId="0" borderId="15" xfId="0" applyFont="1" applyFill="1" applyBorder="1" applyAlignment="1" applyProtection="1">
      <alignment horizontal="center" vertical="center" wrapText="1"/>
    </xf>
    <xf numFmtId="0" fontId="24" fillId="0" borderId="58" xfId="0" applyFont="1" applyFill="1" applyBorder="1" applyAlignment="1" applyProtection="1">
      <alignment horizontal="center" vertical="center" wrapText="1"/>
    </xf>
    <xf numFmtId="0" fontId="24" fillId="0" borderId="23" xfId="0" applyFont="1" applyFill="1" applyBorder="1" applyAlignment="1" applyProtection="1">
      <alignment horizontal="center" vertical="center" wrapText="1"/>
    </xf>
    <xf numFmtId="0" fontId="24" fillId="0" borderId="24" xfId="0" applyFont="1" applyFill="1" applyBorder="1" applyAlignment="1" applyProtection="1">
      <alignment horizontal="center" vertical="center" wrapText="1"/>
    </xf>
    <xf numFmtId="0" fontId="24" fillId="0" borderId="25" xfId="0" applyFont="1" applyFill="1" applyBorder="1" applyAlignment="1" applyProtection="1">
      <alignment horizontal="center" vertical="center" wrapText="1"/>
    </xf>
    <xf numFmtId="0" fontId="55" fillId="3" borderId="57" xfId="0" applyFont="1" applyFill="1" applyBorder="1" applyAlignment="1" applyProtection="1">
      <alignment horizontal="center" vertical="center" shrinkToFit="1"/>
      <protection locked="0"/>
    </xf>
    <xf numFmtId="0" fontId="55" fillId="3" borderId="15" xfId="0" applyFont="1" applyFill="1" applyBorder="1" applyAlignment="1" applyProtection="1">
      <alignment horizontal="center" vertical="center" shrinkToFit="1"/>
      <protection locked="0"/>
    </xf>
    <xf numFmtId="0" fontId="55" fillId="3" borderId="58" xfId="0" applyFont="1" applyFill="1" applyBorder="1" applyAlignment="1" applyProtection="1">
      <alignment horizontal="center" vertical="center" shrinkToFit="1"/>
      <protection locked="0"/>
    </xf>
    <xf numFmtId="0" fontId="55" fillId="3" borderId="23" xfId="0" applyFont="1" applyFill="1" applyBorder="1" applyAlignment="1" applyProtection="1">
      <alignment horizontal="center" vertical="center" shrinkToFit="1"/>
      <protection locked="0"/>
    </xf>
    <xf numFmtId="0" fontId="55" fillId="3" borderId="24" xfId="0" applyFont="1" applyFill="1" applyBorder="1" applyAlignment="1" applyProtection="1">
      <alignment horizontal="center" vertical="center" shrinkToFit="1"/>
      <protection locked="0"/>
    </xf>
    <xf numFmtId="0" fontId="55" fillId="3" borderId="25" xfId="0" applyFont="1" applyFill="1" applyBorder="1" applyAlignment="1" applyProtection="1">
      <alignment horizontal="center" vertical="center" shrinkToFit="1"/>
      <protection locked="0"/>
    </xf>
    <xf numFmtId="0" fontId="39" fillId="0" borderId="75" xfId="0" applyFont="1" applyFill="1" applyBorder="1" applyAlignment="1" applyProtection="1">
      <alignment horizontal="right" wrapText="1"/>
    </xf>
    <xf numFmtId="0" fontId="39" fillId="0" borderId="76" xfId="0" applyFont="1" applyFill="1" applyBorder="1" applyAlignment="1" applyProtection="1">
      <alignment horizontal="right" wrapText="1"/>
    </xf>
    <xf numFmtId="0" fontId="39" fillId="0" borderId="77" xfId="0" applyFont="1" applyFill="1" applyBorder="1" applyAlignment="1" applyProtection="1">
      <alignment horizontal="right" wrapText="1"/>
    </xf>
    <xf numFmtId="3" fontId="33" fillId="0" borderId="47" xfId="0" applyNumberFormat="1" applyFont="1" applyFill="1" applyBorder="1" applyAlignment="1" applyProtection="1">
      <alignment horizontal="center" vertical="center" readingOrder="2"/>
    </xf>
    <xf numFmtId="3" fontId="33" fillId="0" borderId="49" xfId="0" applyNumberFormat="1" applyFont="1" applyFill="1" applyBorder="1" applyAlignment="1" applyProtection="1">
      <alignment horizontal="center" vertical="center" readingOrder="2"/>
    </xf>
    <xf numFmtId="3" fontId="33" fillId="0" borderId="59" xfId="0" applyNumberFormat="1" applyFont="1" applyFill="1" applyBorder="1" applyAlignment="1" applyProtection="1">
      <alignment horizontal="center" vertical="center" readingOrder="2"/>
    </xf>
    <xf numFmtId="3" fontId="24" fillId="0" borderId="23" xfId="0" applyNumberFormat="1" applyFont="1" applyFill="1" applyBorder="1" applyAlignment="1" applyProtection="1">
      <alignment horizontal="center" vertical="top"/>
    </xf>
    <xf numFmtId="3" fontId="24" fillId="0" borderId="25" xfId="0" applyNumberFormat="1" applyFont="1" applyFill="1" applyBorder="1" applyAlignment="1" applyProtection="1">
      <alignment horizontal="center" vertical="top"/>
    </xf>
    <xf numFmtId="2" fontId="44" fillId="0" borderId="112" xfId="0" applyNumberFormat="1" applyFont="1" applyFill="1" applyBorder="1" applyAlignment="1" applyProtection="1">
      <alignment horizontal="center"/>
    </xf>
    <xf numFmtId="2" fontId="44" fillId="0" borderId="113" xfId="0" applyNumberFormat="1" applyFont="1" applyFill="1" applyBorder="1" applyAlignment="1" applyProtection="1">
      <alignment horizontal="center"/>
    </xf>
    <xf numFmtId="2" fontId="44" fillId="0" borderId="114" xfId="0" applyNumberFormat="1" applyFont="1" applyFill="1" applyBorder="1" applyAlignment="1" applyProtection="1">
      <alignment horizontal="center"/>
    </xf>
    <xf numFmtId="0" fontId="44" fillId="0" borderId="112" xfId="0" applyFont="1" applyFill="1" applyBorder="1" applyAlignment="1" applyProtection="1">
      <alignment horizontal="right" wrapText="1"/>
    </xf>
    <xf numFmtId="0" fontId="44" fillId="0" borderId="113" xfId="0" applyFont="1" applyFill="1" applyBorder="1" applyAlignment="1" applyProtection="1">
      <alignment horizontal="right" wrapText="1"/>
    </xf>
    <xf numFmtId="0" fontId="44" fillId="0" borderId="114" xfId="0" applyFont="1" applyFill="1" applyBorder="1" applyAlignment="1" applyProtection="1">
      <alignment horizontal="right" wrapText="1"/>
    </xf>
    <xf numFmtId="0" fontId="44" fillId="0" borderId="109" xfId="0" applyFont="1" applyFill="1" applyBorder="1" applyAlignment="1" applyProtection="1">
      <alignment horizontal="right" wrapText="1"/>
    </xf>
    <xf numFmtId="0" fontId="44" fillId="0" borderId="110" xfId="0" applyFont="1" applyFill="1" applyBorder="1" applyAlignment="1" applyProtection="1">
      <alignment horizontal="right" wrapText="1"/>
    </xf>
    <xf numFmtId="0" fontId="44" fillId="0" borderId="111" xfId="0" applyFont="1" applyFill="1" applyBorder="1" applyAlignment="1" applyProtection="1">
      <alignment horizontal="right" wrapText="1"/>
    </xf>
    <xf numFmtId="2" fontId="44" fillId="0" borderId="110" xfId="0" applyNumberFormat="1" applyFont="1" applyFill="1" applyBorder="1" applyAlignment="1" applyProtection="1">
      <alignment horizontal="center"/>
    </xf>
    <xf numFmtId="2" fontId="44" fillId="0" borderId="111" xfId="0" applyNumberFormat="1" applyFont="1" applyFill="1" applyBorder="1" applyAlignment="1" applyProtection="1">
      <alignment horizontal="center"/>
    </xf>
    <xf numFmtId="1" fontId="48" fillId="3" borderId="78" xfId="0" applyNumberFormat="1" applyFont="1" applyFill="1" applyBorder="1" applyAlignment="1" applyProtection="1">
      <alignment horizontal="center" vertical="center" shrinkToFit="1"/>
      <protection locked="0"/>
    </xf>
    <xf numFmtId="1" fontId="48" fillId="3" borderId="29" xfId="0" applyNumberFormat="1" applyFont="1" applyFill="1" applyBorder="1" applyAlignment="1" applyProtection="1">
      <alignment horizontal="center" vertical="center" shrinkToFit="1"/>
      <protection locked="0"/>
    </xf>
    <xf numFmtId="1" fontId="48" fillId="3" borderId="79" xfId="0" applyNumberFormat="1" applyFont="1" applyFill="1" applyBorder="1" applyAlignment="1" applyProtection="1">
      <alignment horizontal="center" vertical="center" shrinkToFit="1"/>
      <protection locked="0"/>
    </xf>
    <xf numFmtId="1" fontId="29" fillId="3" borderId="57" xfId="0" applyNumberFormat="1" applyFont="1" applyFill="1" applyBorder="1" applyAlignment="1" applyProtection="1">
      <alignment horizontal="center" vertical="center" shrinkToFit="1"/>
      <protection locked="0"/>
    </xf>
    <xf numFmtId="1" fontId="53" fillId="3" borderId="15" xfId="0" applyNumberFormat="1" applyFont="1" applyFill="1" applyBorder="1" applyAlignment="1" applyProtection="1">
      <alignment horizontal="center" vertical="center" shrinkToFit="1"/>
      <protection locked="0"/>
    </xf>
    <xf numFmtId="1" fontId="53" fillId="3" borderId="58" xfId="0" applyNumberFormat="1" applyFont="1" applyFill="1" applyBorder="1" applyAlignment="1" applyProtection="1">
      <alignment horizontal="center" vertical="center" shrinkToFit="1"/>
      <protection locked="0"/>
    </xf>
    <xf numFmtId="1" fontId="29" fillId="3" borderId="47" xfId="0" applyNumberFormat="1" applyFont="1" applyFill="1" applyBorder="1" applyAlignment="1" applyProtection="1">
      <alignment horizontal="center" vertical="center" shrinkToFit="1"/>
      <protection locked="0"/>
    </xf>
    <xf numFmtId="1" fontId="53" fillId="3" borderId="49" xfId="0" applyNumberFormat="1" applyFont="1" applyFill="1" applyBorder="1" applyAlignment="1" applyProtection="1">
      <alignment horizontal="center" vertical="center" shrinkToFit="1"/>
      <protection locked="0"/>
    </xf>
    <xf numFmtId="1" fontId="53" fillId="3" borderId="48" xfId="0" applyNumberFormat="1" applyFont="1" applyFill="1" applyBorder="1" applyAlignment="1" applyProtection="1">
      <alignment horizontal="center" vertical="center" shrinkToFit="1"/>
      <protection locked="0"/>
    </xf>
    <xf numFmtId="167" fontId="51" fillId="3" borderId="69" xfId="0" applyNumberFormat="1" applyFont="1" applyFill="1" applyBorder="1" applyAlignment="1" applyProtection="1">
      <alignment horizontal="center" vertical="center" shrinkToFit="1"/>
      <protection locked="0"/>
    </xf>
    <xf numFmtId="167" fontId="51" fillId="3" borderId="70" xfId="0" applyNumberFormat="1" applyFont="1" applyFill="1" applyBorder="1" applyAlignment="1" applyProtection="1">
      <alignment horizontal="center" vertical="center" shrinkToFit="1"/>
      <protection locked="0"/>
    </xf>
    <xf numFmtId="167" fontId="51" fillId="3" borderId="71" xfId="0" applyNumberFormat="1" applyFont="1" applyFill="1" applyBorder="1" applyAlignment="1" applyProtection="1">
      <alignment horizontal="center" vertical="center" shrinkToFit="1"/>
      <protection locked="0"/>
    </xf>
    <xf numFmtId="1" fontId="47" fillId="3" borderId="66" xfId="0" applyNumberFormat="1" applyFont="1" applyFill="1" applyBorder="1" applyAlignment="1" applyProtection="1">
      <alignment horizontal="center" vertical="center" shrinkToFit="1"/>
      <protection locked="0"/>
    </xf>
    <xf numFmtId="1" fontId="43" fillId="3" borderId="49" xfId="0" applyNumberFormat="1" applyFont="1" applyFill="1" applyBorder="1" applyAlignment="1" applyProtection="1">
      <alignment horizontal="center" vertical="center" shrinkToFit="1"/>
      <protection locked="0"/>
    </xf>
    <xf numFmtId="1" fontId="43" fillId="3" borderId="67" xfId="0" applyNumberFormat="1" applyFont="1" applyFill="1" applyBorder="1" applyAlignment="1" applyProtection="1">
      <alignment horizontal="center" vertical="center" shrinkToFit="1"/>
      <protection locked="0"/>
    </xf>
    <xf numFmtId="1" fontId="47" fillId="3" borderId="66" xfId="0" applyNumberFormat="1" applyFont="1" applyFill="1" applyBorder="1" applyAlignment="1" applyProtection="1">
      <alignment horizontal="center" shrinkToFit="1"/>
      <protection locked="0"/>
    </xf>
    <xf numFmtId="1" fontId="43" fillId="3" borderId="49" xfId="0" applyNumberFormat="1" applyFont="1" applyFill="1" applyBorder="1" applyAlignment="1" applyProtection="1">
      <alignment horizontal="center" shrinkToFit="1"/>
      <protection locked="0"/>
    </xf>
    <xf numFmtId="1" fontId="43" fillId="3" borderId="67" xfId="0" applyNumberFormat="1" applyFont="1" applyFill="1" applyBorder="1" applyAlignment="1" applyProtection="1">
      <alignment horizontal="center" shrinkToFit="1"/>
      <protection locked="0"/>
    </xf>
  </cellXfs>
  <cellStyles count="2">
    <cellStyle name="Normal" xfId="0" builtinId="0"/>
    <cellStyle name="Normal_קובץ חשבוניות  % 4 התיק'  מע''מ % 16.5" xfId="1"/>
  </cellStyles>
  <dxfs count="6">
    <dxf>
      <font>
        <condense val="0"/>
        <extend val="0"/>
        <color rgb="FF9C0006"/>
      </font>
      <fill>
        <patternFill>
          <bgColor rgb="FFFFC7CE"/>
        </patternFill>
      </fill>
    </dxf>
    <dxf>
      <font>
        <condense val="0"/>
        <extend val="0"/>
        <color rgb="FF9C0006"/>
      </font>
      <fill>
        <patternFill>
          <bgColor rgb="FFFFC7CE"/>
        </patternFill>
      </fill>
    </dxf>
    <dxf>
      <fill>
        <gradientFill type="path" left="0.5" right="0.5" top="0.5" bottom="0.5">
          <stop position="0">
            <color rgb="FFFFFF00"/>
          </stop>
          <stop position="1">
            <color rgb="FFFF0000"/>
          </stop>
        </gradientFill>
      </fill>
    </dxf>
    <dxf>
      <font>
        <condense val="0"/>
        <extend val="0"/>
        <color rgb="FF9C0006"/>
      </font>
      <fill>
        <patternFill>
          <bgColor rgb="FFFFC7CE"/>
        </patternFill>
      </fill>
    </dxf>
    <dxf>
      <font>
        <condense val="0"/>
        <extend val="0"/>
        <color rgb="FF9C0006"/>
      </font>
      <fill>
        <patternFill>
          <bgColor rgb="FFFFC7CE"/>
        </patternFill>
      </fill>
    </dxf>
    <dxf>
      <fill>
        <gradientFill type="path" left="0.5" right="0.5" top="0.5" bottom="0.5">
          <stop position="0">
            <color rgb="FFFFFF00"/>
          </stop>
          <stop position="1">
            <color rgb="FFFF0000"/>
          </stop>
        </gradient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34</xdr:col>
      <xdr:colOff>188596</xdr:colOff>
      <xdr:row>41</xdr:row>
      <xdr:rowOff>11906</xdr:rowOff>
    </xdr:from>
    <xdr:to>
      <xdr:col>35</xdr:col>
      <xdr:colOff>209949</xdr:colOff>
      <xdr:row>43</xdr:row>
      <xdr:rowOff>202407</xdr:rowOff>
    </xdr:to>
    <xdr:sp macro="" textlink="">
      <xdr:nvSpPr>
        <xdr:cNvPr id="2" name="חץ למטה 1"/>
        <xdr:cNvSpPr/>
      </xdr:nvSpPr>
      <xdr:spPr>
        <a:xfrm>
          <a:off x="24907875" y="14275594"/>
          <a:ext cx="321468" cy="892969"/>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1" anchor="ctr"/>
        <a:lstStyle/>
        <a:p>
          <a:endParaRPr lang="he-IL"/>
        </a:p>
      </xdr:txBody>
    </xdr:sp>
    <xdr:clientData/>
  </xdr:twoCellAnchor>
  <xdr:twoCellAnchor>
    <xdr:from>
      <xdr:col>31</xdr:col>
      <xdr:colOff>192903</xdr:colOff>
      <xdr:row>41</xdr:row>
      <xdr:rowOff>14287</xdr:rowOff>
    </xdr:from>
    <xdr:to>
      <xdr:col>33</xdr:col>
      <xdr:colOff>80983</xdr:colOff>
      <xdr:row>43</xdr:row>
      <xdr:rowOff>214378</xdr:rowOff>
    </xdr:to>
    <xdr:sp macro="" textlink="">
      <xdr:nvSpPr>
        <xdr:cNvPr id="3" name="חץ למטה 2"/>
        <xdr:cNvSpPr/>
      </xdr:nvSpPr>
      <xdr:spPr>
        <a:xfrm>
          <a:off x="25610323" y="14287500"/>
          <a:ext cx="321468" cy="892969"/>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1" anchor="ctr"/>
        <a:lstStyle/>
        <a:p>
          <a:endParaRPr lang="he-IL"/>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34</xdr:col>
      <xdr:colOff>188596</xdr:colOff>
      <xdr:row>41</xdr:row>
      <xdr:rowOff>11906</xdr:rowOff>
    </xdr:from>
    <xdr:to>
      <xdr:col>35</xdr:col>
      <xdr:colOff>209949</xdr:colOff>
      <xdr:row>43</xdr:row>
      <xdr:rowOff>202407</xdr:rowOff>
    </xdr:to>
    <xdr:sp macro="" textlink="">
      <xdr:nvSpPr>
        <xdr:cNvPr id="2" name="חץ למטה 1"/>
        <xdr:cNvSpPr/>
      </xdr:nvSpPr>
      <xdr:spPr>
        <a:xfrm>
          <a:off x="1247098725" y="14661356"/>
          <a:ext cx="0" cy="895351"/>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1" anchor="ctr"/>
        <a:lstStyle/>
        <a:p>
          <a:endParaRPr lang="he-IL"/>
        </a:p>
      </xdr:txBody>
    </xdr:sp>
    <xdr:clientData/>
  </xdr:twoCellAnchor>
  <xdr:twoCellAnchor>
    <xdr:from>
      <xdr:col>31</xdr:col>
      <xdr:colOff>192903</xdr:colOff>
      <xdr:row>41</xdr:row>
      <xdr:rowOff>14287</xdr:rowOff>
    </xdr:from>
    <xdr:to>
      <xdr:col>33</xdr:col>
      <xdr:colOff>80983</xdr:colOff>
      <xdr:row>43</xdr:row>
      <xdr:rowOff>214378</xdr:rowOff>
    </xdr:to>
    <xdr:sp macro="" textlink="">
      <xdr:nvSpPr>
        <xdr:cNvPr id="3" name="חץ למטה 2"/>
        <xdr:cNvSpPr/>
      </xdr:nvSpPr>
      <xdr:spPr>
        <a:xfrm>
          <a:off x="1247198717" y="14663737"/>
          <a:ext cx="726280" cy="904941"/>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1" anchor="ctr"/>
        <a:lstStyle/>
        <a:p>
          <a:endParaRPr lang="he-IL"/>
        </a:p>
      </xdr:txBody>
    </xdr:sp>
    <xdr:clientData/>
  </xdr:two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I84"/>
  <sheetViews>
    <sheetView showGridLines="0" rightToLeft="1" tabSelected="1" zoomScale="75" zoomScaleNormal="75" workbookViewId="0">
      <selection activeCell="AO12" sqref="AO12:BO12"/>
    </sheetView>
  </sheetViews>
  <sheetFormatPr defaultColWidth="1.140625" defaultRowHeight="12.75" x14ac:dyDescent="0.2"/>
  <cols>
    <col min="1" max="1" width="2.42578125" style="21" customWidth="1"/>
    <col min="2" max="6" width="2" style="21" customWidth="1"/>
    <col min="7" max="7" width="1.7109375" style="21" customWidth="1"/>
    <col min="8" max="8" width="3.85546875" style="21" customWidth="1"/>
    <col min="9" max="9" width="3.42578125" style="21" customWidth="1"/>
    <col min="10" max="10" width="2.28515625" style="21" customWidth="1"/>
    <col min="11" max="11" width="3" style="111" customWidth="1"/>
    <col min="12" max="14" width="4.42578125" style="21" customWidth="1"/>
    <col min="15" max="15" width="1.7109375" style="21" customWidth="1"/>
    <col min="16" max="16" width="2.85546875" style="21" customWidth="1"/>
    <col min="17" max="17" width="1.140625" style="21" customWidth="1"/>
    <col min="18" max="18" width="7" style="21" customWidth="1"/>
    <col min="19" max="19" width="2.7109375" style="21" customWidth="1"/>
    <col min="20" max="20" width="1.85546875" style="21" customWidth="1"/>
    <col min="21" max="21" width="1.7109375" style="21" customWidth="1"/>
    <col min="22" max="22" width="4.140625" style="21" customWidth="1"/>
    <col min="23" max="23" width="0.85546875" style="21" customWidth="1"/>
    <col min="24" max="24" width="8" style="21" customWidth="1"/>
    <col min="25" max="26" width="1.7109375" style="21" customWidth="1"/>
    <col min="27" max="27" width="2.28515625" style="21" customWidth="1"/>
    <col min="28" max="28" width="2.7109375" style="21" customWidth="1"/>
    <col min="29" max="29" width="4.140625" style="46" customWidth="1"/>
    <col min="30" max="30" width="1.42578125" style="46" customWidth="1"/>
    <col min="31" max="31" width="4" style="46" customWidth="1"/>
    <col min="32" max="32" width="8.85546875" style="46" customWidth="1"/>
    <col min="33" max="33" width="3.7109375" style="46" customWidth="1"/>
    <col min="34" max="34" width="2.7109375" style="46" customWidth="1"/>
    <col min="35" max="36" width="9.7109375" style="164" hidden="1" customWidth="1"/>
    <col min="37" max="37" width="2.42578125" style="46" hidden="1" customWidth="1"/>
    <col min="38" max="38" width="5" style="46" hidden="1" customWidth="1"/>
    <col min="39" max="39" width="7.5703125" style="46" hidden="1" customWidth="1"/>
    <col min="40" max="40" width="1.5703125" style="46" hidden="1" customWidth="1"/>
    <col min="41" max="41" width="15.42578125" style="21" customWidth="1"/>
    <col min="42" max="42" width="14.42578125" style="21" customWidth="1"/>
    <col min="43" max="43" width="16.7109375" style="21" customWidth="1"/>
    <col min="44" max="46" width="2" style="21" hidden="1" customWidth="1"/>
    <col min="47" max="47" width="0.85546875" style="41" hidden="1" customWidth="1"/>
    <col min="48" max="48" width="6.5703125" style="41" hidden="1" customWidth="1"/>
    <col min="49" max="49" width="0.5703125" style="21" hidden="1" customWidth="1"/>
    <col min="50" max="50" width="2" style="21" hidden="1" customWidth="1"/>
    <col min="51" max="51" width="1.28515625" style="21" hidden="1" customWidth="1"/>
    <col min="52" max="62" width="2" style="21" hidden="1" customWidth="1"/>
    <col min="63" max="65" width="1.28515625" style="21" hidden="1" customWidth="1"/>
    <col min="66" max="66" width="1.7109375" style="21" hidden="1" customWidth="1"/>
    <col min="67" max="67" width="5.5703125" style="21" hidden="1" customWidth="1"/>
    <col min="68" max="68" width="23.5703125" style="21" hidden="1" customWidth="1"/>
    <col min="69" max="69" width="1.28515625" style="21" hidden="1" customWidth="1"/>
    <col min="70" max="70" width="5" style="21" hidden="1" customWidth="1"/>
    <col min="71" max="71" width="2" style="21" hidden="1" customWidth="1"/>
    <col min="72" max="73" width="1.28515625" style="21" hidden="1" customWidth="1"/>
    <col min="74" max="74" width="6.5703125" style="21" hidden="1" customWidth="1"/>
    <col min="75" max="75" width="1.140625" style="21" hidden="1" customWidth="1"/>
    <col min="76" max="86" width="2" style="21" hidden="1" customWidth="1"/>
    <col min="87" max="87" width="4" style="21" hidden="1" customWidth="1"/>
    <col min="88" max="89" width="2" style="21" hidden="1" customWidth="1"/>
    <col min="90" max="90" width="3.5703125" style="21" hidden="1" customWidth="1"/>
    <col min="91" max="92" width="10.28515625" style="21" hidden="1" customWidth="1"/>
    <col min="93" max="93" width="9" style="21" hidden="1" customWidth="1"/>
    <col min="94" max="94" width="33.140625" style="128" bestFit="1" customWidth="1"/>
    <col min="95" max="95" width="3.42578125" style="125" hidden="1" customWidth="1"/>
    <col min="96" max="96" width="5.7109375" style="128" hidden="1" customWidth="1"/>
    <col min="97" max="97" width="41" style="128" hidden="1" customWidth="1"/>
    <col min="98" max="98" width="4.28515625" style="128" customWidth="1"/>
    <col min="99" max="99" width="3.85546875" style="128" customWidth="1"/>
    <col min="100" max="100" width="2.85546875" style="128" customWidth="1"/>
    <col min="101" max="104" width="2" style="128" customWidth="1"/>
    <col min="105" max="105" width="8" style="128" hidden="1" customWidth="1"/>
    <col min="106" max="107" width="2" style="128" hidden="1" customWidth="1"/>
    <col min="108" max="108" width="8.42578125" style="128" hidden="1" customWidth="1"/>
    <col min="109" max="113" width="2" style="128" customWidth="1"/>
    <col min="114" max="139" width="1.140625" style="203" customWidth="1"/>
    <col min="140" max="213" width="1.140625" style="21" customWidth="1"/>
    <col min="214" max="16384" width="1.140625" style="21"/>
  </cols>
  <sheetData>
    <row r="1" spans="1:139" ht="3" customHeight="1" x14ac:dyDescent="0.2">
      <c r="J1" s="42"/>
      <c r="K1" s="43"/>
      <c r="L1" s="43"/>
      <c r="M1" s="43"/>
      <c r="N1" s="43"/>
      <c r="O1" s="43"/>
      <c r="P1" s="43"/>
      <c r="Q1" s="43"/>
      <c r="R1" s="43"/>
      <c r="S1" s="43"/>
      <c r="T1" s="43"/>
      <c r="U1" s="43"/>
      <c r="V1" s="43"/>
      <c r="W1" s="43"/>
      <c r="X1" s="43"/>
      <c r="Y1" s="43"/>
      <c r="Z1" s="43"/>
      <c r="AA1" s="43"/>
      <c r="AB1" s="43"/>
      <c r="AC1" s="44"/>
      <c r="AD1" s="44"/>
      <c r="AE1" s="44"/>
      <c r="AF1" s="44"/>
      <c r="AG1" s="44"/>
      <c r="AH1" s="44"/>
      <c r="AI1" s="42"/>
      <c r="AJ1" s="45"/>
      <c r="AK1" s="43"/>
      <c r="AL1" s="43"/>
      <c r="AM1" s="43"/>
      <c r="AN1" s="43"/>
      <c r="AO1" s="43"/>
      <c r="AP1" s="43"/>
      <c r="AQ1" s="43"/>
      <c r="AR1" s="43"/>
      <c r="AS1" s="43"/>
      <c r="AT1" s="43"/>
      <c r="AU1" s="45"/>
      <c r="AV1" s="45"/>
      <c r="AW1" s="43"/>
      <c r="AX1" s="43"/>
      <c r="AY1" s="43"/>
      <c r="AZ1" s="43"/>
      <c r="BA1" s="43"/>
      <c r="BB1" s="43"/>
      <c r="BC1" s="43"/>
      <c r="BD1" s="44"/>
      <c r="BE1" s="44"/>
      <c r="BF1" s="44"/>
      <c r="BG1" s="44"/>
    </row>
    <row r="2" spans="1:139" s="167" customFormat="1" ht="39.75" customHeight="1" x14ac:dyDescent="0.3">
      <c r="A2" s="497" t="s">
        <v>132</v>
      </c>
      <c r="B2" s="497"/>
      <c r="C2" s="497"/>
      <c r="D2" s="497"/>
      <c r="E2" s="497"/>
      <c r="F2" s="497"/>
      <c r="G2" s="497"/>
      <c r="H2" s="497"/>
      <c r="I2" s="497"/>
      <c r="J2" s="497"/>
      <c r="K2" s="497"/>
      <c r="L2" s="497"/>
      <c r="M2" s="497"/>
      <c r="N2" s="497"/>
      <c r="O2" s="497"/>
      <c r="P2" s="497"/>
      <c r="Q2" s="497"/>
      <c r="R2" s="497"/>
      <c r="S2" s="497"/>
      <c r="T2" s="497"/>
      <c r="U2" s="497"/>
      <c r="V2" s="497"/>
      <c r="W2" s="497"/>
      <c r="X2" s="497"/>
      <c r="Y2" s="497"/>
      <c r="Z2" s="497"/>
      <c r="AA2" s="497"/>
      <c r="AB2" s="497"/>
      <c r="AC2" s="497"/>
      <c r="AD2" s="497"/>
      <c r="AE2" s="497"/>
      <c r="AF2" s="498" t="s">
        <v>93</v>
      </c>
      <c r="AG2" s="498"/>
      <c r="AH2" s="498"/>
      <c r="AI2" s="498"/>
      <c r="AJ2" s="498"/>
      <c r="AK2" s="498"/>
      <c r="AL2" s="498"/>
      <c r="AM2" s="498"/>
      <c r="AN2" s="498"/>
      <c r="AO2" s="498"/>
      <c r="AP2" s="498"/>
      <c r="AQ2" s="498"/>
      <c r="AR2" s="498"/>
      <c r="AS2" s="498"/>
      <c r="AT2" s="498"/>
      <c r="AU2" s="498"/>
      <c r="AV2" s="498"/>
      <c r="AW2" s="498"/>
      <c r="AX2" s="498"/>
      <c r="AY2" s="498"/>
      <c r="AZ2" s="498"/>
      <c r="BA2" s="498"/>
      <c r="BB2" s="498"/>
      <c r="BC2" s="498"/>
      <c r="BD2" s="498"/>
      <c r="BE2" s="498"/>
      <c r="BF2" s="498"/>
      <c r="BG2" s="498"/>
      <c r="BH2" s="498"/>
      <c r="BI2" s="498"/>
      <c r="BJ2" s="498"/>
      <c r="BK2" s="498"/>
      <c r="BL2" s="498"/>
      <c r="BM2" s="498"/>
      <c r="BN2" s="498"/>
      <c r="BO2" s="498"/>
      <c r="BP2" s="498"/>
      <c r="BQ2" s="166"/>
    </row>
    <row r="3" spans="1:139" ht="24.95" customHeight="1" x14ac:dyDescent="0.2">
      <c r="A3" s="505" t="s">
        <v>133</v>
      </c>
      <c r="B3" s="506"/>
      <c r="C3" s="506"/>
      <c r="D3" s="506"/>
      <c r="E3" s="506"/>
      <c r="F3" s="506"/>
      <c r="G3" s="506"/>
      <c r="H3" s="507"/>
      <c r="J3" s="511" t="s">
        <v>38</v>
      </c>
      <c r="K3" s="512"/>
      <c r="L3" s="513"/>
      <c r="M3" s="256" t="s">
        <v>46</v>
      </c>
      <c r="N3" s="257"/>
      <c r="O3" s="257"/>
      <c r="P3" s="257"/>
      <c r="Q3" s="257"/>
      <c r="R3" s="257"/>
      <c r="S3" s="257"/>
      <c r="T3" s="256" t="s">
        <v>47</v>
      </c>
      <c r="U3" s="257"/>
      <c r="V3" s="257"/>
      <c r="W3" s="257"/>
      <c r="X3" s="257"/>
      <c r="Y3" s="257"/>
      <c r="Z3" s="257"/>
      <c r="AA3" s="257"/>
      <c r="AB3" s="257"/>
      <c r="AC3" s="257"/>
      <c r="AD3" s="257"/>
      <c r="AE3" s="257"/>
      <c r="AF3" s="248" t="s">
        <v>120</v>
      </c>
      <c r="AG3" s="248"/>
      <c r="AH3" s="248"/>
      <c r="AI3" s="248"/>
      <c r="AJ3" s="248"/>
      <c r="AK3" s="248"/>
      <c r="AL3" s="248"/>
      <c r="AM3" s="248"/>
      <c r="AN3" s="248"/>
      <c r="AO3" s="248"/>
      <c r="AP3" s="196" t="s">
        <v>119</v>
      </c>
      <c r="AQ3" s="196" t="s">
        <v>121</v>
      </c>
      <c r="AR3" s="192"/>
      <c r="AS3" s="192"/>
      <c r="AT3" s="192"/>
      <c r="AU3" s="192"/>
      <c r="AV3" s="192"/>
      <c r="AW3" s="192"/>
      <c r="AX3" s="192"/>
      <c r="AY3" s="192"/>
      <c r="AZ3" s="192"/>
      <c r="BA3" s="192"/>
      <c r="BB3" s="192"/>
      <c r="BC3" s="193"/>
      <c r="BD3" s="191" t="s">
        <v>48</v>
      </c>
      <c r="BE3" s="192"/>
      <c r="BF3" s="192"/>
      <c r="BG3" s="192"/>
      <c r="BH3" s="192"/>
      <c r="BI3" s="192"/>
      <c r="BJ3" s="192"/>
      <c r="BK3" s="192"/>
      <c r="BL3" s="192"/>
      <c r="BM3" s="192"/>
      <c r="BN3" s="192"/>
      <c r="BO3" s="192"/>
      <c r="BP3" s="193">
        <v>0</v>
      </c>
      <c r="BQ3" s="168"/>
      <c r="CP3" s="21"/>
      <c r="CQ3" s="21"/>
      <c r="CR3" s="21"/>
      <c r="CS3" s="21"/>
      <c r="CT3" s="21"/>
      <c r="CU3" s="21"/>
      <c r="CV3" s="21"/>
      <c r="CW3" s="21"/>
      <c r="CX3" s="21"/>
      <c r="CY3" s="21"/>
      <c r="CZ3" s="21"/>
    </row>
    <row r="4" spans="1:139" ht="24.95" customHeight="1" x14ac:dyDescent="0.2">
      <c r="A4" s="508"/>
      <c r="B4" s="509"/>
      <c r="C4" s="509"/>
      <c r="D4" s="509"/>
      <c r="E4" s="509"/>
      <c r="F4" s="509"/>
      <c r="G4" s="509"/>
      <c r="H4" s="510"/>
      <c r="J4" s="514"/>
      <c r="K4" s="515"/>
      <c r="L4" s="516"/>
      <c r="M4" s="256"/>
      <c r="N4" s="257"/>
      <c r="O4" s="257"/>
      <c r="P4" s="257"/>
      <c r="Q4" s="257"/>
      <c r="R4" s="257"/>
      <c r="S4" s="257"/>
      <c r="T4" s="256"/>
      <c r="U4" s="257"/>
      <c r="V4" s="257"/>
      <c r="W4" s="257"/>
      <c r="X4" s="257"/>
      <c r="Y4" s="257"/>
      <c r="Z4" s="257"/>
      <c r="AA4" s="257"/>
      <c r="AB4" s="257"/>
      <c r="AC4" s="257"/>
      <c r="AD4" s="257"/>
      <c r="AE4" s="257"/>
      <c r="AF4" s="248"/>
      <c r="AG4" s="248"/>
      <c r="AH4" s="248"/>
      <c r="AI4" s="248"/>
      <c r="AJ4" s="248"/>
      <c r="AK4" s="248"/>
      <c r="AL4" s="248"/>
      <c r="AM4" s="248"/>
      <c r="AN4" s="248"/>
      <c r="AO4" s="248"/>
      <c r="AP4" s="197"/>
      <c r="AQ4" s="197"/>
      <c r="AR4" s="188"/>
      <c r="AS4" s="188"/>
      <c r="AT4" s="188"/>
      <c r="AU4" s="188"/>
      <c r="AV4" s="188"/>
      <c r="AW4" s="177"/>
      <c r="AX4" s="177"/>
      <c r="AY4" s="177"/>
      <c r="AZ4" s="177"/>
      <c r="BA4" s="177"/>
      <c r="BB4" s="177"/>
      <c r="BC4" s="190"/>
      <c r="BD4" s="187">
        <v>202</v>
      </c>
      <c r="BE4" s="188"/>
      <c r="BF4" s="188"/>
      <c r="BG4" s="188"/>
      <c r="BH4" s="188"/>
      <c r="BI4" s="188"/>
      <c r="BJ4" s="188"/>
      <c r="BK4" s="188"/>
      <c r="BL4" s="188"/>
      <c r="BM4" s="188"/>
      <c r="BN4" s="188"/>
      <c r="BO4" s="188"/>
      <c r="BP4" s="189">
        <v>0</v>
      </c>
      <c r="BQ4" s="170"/>
      <c r="BV4" s="175">
        <v>0.25</v>
      </c>
      <c r="CP4" s="21"/>
      <c r="CQ4" s="21"/>
      <c r="CR4" s="21"/>
      <c r="CS4" s="21"/>
      <c r="CT4" s="21"/>
      <c r="CU4" s="21"/>
      <c r="CV4" s="21"/>
      <c r="CW4" s="21"/>
      <c r="CX4" s="21"/>
      <c r="CY4" s="21"/>
      <c r="CZ4" s="21"/>
    </row>
    <row r="5" spans="1:139" ht="24.95" customHeight="1" thickBot="1" x14ac:dyDescent="0.25">
      <c r="A5" s="141"/>
      <c r="B5" s="141">
        <f>IF(ISBLANK(T4),0,1)</f>
        <v>0</v>
      </c>
      <c r="C5" s="141">
        <f>IF(ISBLANK(AF4),0,1)</f>
        <v>0</v>
      </c>
      <c r="D5" s="141">
        <f>IF(ISBLANK(AP4),0,1)</f>
        <v>0</v>
      </c>
      <c r="E5" s="141">
        <f>IF(ISBLANK(BD4),0,1)</f>
        <v>1</v>
      </c>
      <c r="F5" s="141">
        <f>SUM(A5:E5)</f>
        <v>1</v>
      </c>
      <c r="G5" s="126"/>
      <c r="H5" s="126"/>
      <c r="J5" s="499" t="s">
        <v>95</v>
      </c>
      <c r="K5" s="499"/>
      <c r="L5" s="499"/>
      <c r="M5" s="499"/>
      <c r="N5" s="499"/>
      <c r="O5" s="499"/>
      <c r="P5" s="499"/>
      <c r="Q5" s="499"/>
      <c r="R5" s="499"/>
      <c r="S5" s="499"/>
      <c r="T5" s="499"/>
      <c r="U5" s="499"/>
      <c r="V5" s="499"/>
      <c r="W5" s="499"/>
      <c r="X5" s="499"/>
      <c r="Y5" s="499"/>
      <c r="Z5" s="499"/>
      <c r="AA5" s="499"/>
      <c r="AB5" s="499"/>
      <c r="AC5" s="499"/>
      <c r="AD5" s="499"/>
      <c r="AE5" s="499"/>
      <c r="AF5" s="499"/>
      <c r="AG5" s="499"/>
      <c r="AH5" s="499"/>
      <c r="AI5" s="499"/>
      <c r="AJ5" s="499"/>
      <c r="AK5" s="499"/>
      <c r="AL5" s="499"/>
      <c r="AM5" s="499"/>
      <c r="AN5" s="499"/>
      <c r="AO5" s="499"/>
      <c r="AP5" s="499"/>
      <c r="AQ5" s="499"/>
      <c r="AR5" s="499"/>
      <c r="AS5" s="499"/>
      <c r="AT5" s="499"/>
      <c r="AU5" s="499"/>
      <c r="AV5" s="499"/>
      <c r="AW5" s="499"/>
      <c r="AX5" s="499"/>
      <c r="AY5" s="499"/>
      <c r="AZ5" s="499"/>
      <c r="BA5" s="499"/>
      <c r="BB5" s="499"/>
      <c r="BC5" s="499"/>
      <c r="BD5" s="499"/>
      <c r="BE5" s="499"/>
      <c r="BF5" s="499"/>
      <c r="BG5" s="499"/>
      <c r="BH5" s="499"/>
      <c r="BI5" s="499"/>
      <c r="BJ5" s="499"/>
      <c r="BK5" s="499"/>
      <c r="BL5" s="499"/>
      <c r="BM5" s="499"/>
      <c r="BN5" s="499"/>
      <c r="BO5" s="499"/>
      <c r="BP5" s="499"/>
      <c r="BQ5" s="169"/>
      <c r="BV5" s="176">
        <v>0.27083333333333331</v>
      </c>
      <c r="CP5" s="21"/>
      <c r="CQ5" s="21"/>
      <c r="CR5" s="21"/>
      <c r="CS5" s="21"/>
      <c r="CT5" s="21"/>
      <c r="CU5" s="21"/>
      <c r="CV5" s="21"/>
      <c r="CW5" s="21"/>
      <c r="CX5" s="21"/>
      <c r="CY5" s="21"/>
      <c r="CZ5" s="21"/>
    </row>
    <row r="6" spans="1:139" ht="28.5" customHeight="1" thickBot="1" x14ac:dyDescent="0.25">
      <c r="A6" s="502" t="s">
        <v>98</v>
      </c>
      <c r="B6" s="503"/>
      <c r="C6" s="503"/>
      <c r="D6" s="503"/>
      <c r="E6" s="503"/>
      <c r="F6" s="503"/>
      <c r="G6" s="503"/>
      <c r="H6" s="504"/>
      <c r="J6" s="24"/>
      <c r="K6" s="24"/>
      <c r="L6" s="24"/>
      <c r="M6" s="47"/>
      <c r="N6" s="47"/>
      <c r="O6" s="48"/>
      <c r="P6" s="48"/>
      <c r="Q6" s="48"/>
      <c r="R6" s="48"/>
      <c r="S6" s="48"/>
      <c r="T6" s="48"/>
      <c r="U6" s="48"/>
      <c r="V6" s="48"/>
      <c r="W6" s="48"/>
      <c r="X6" s="48"/>
      <c r="Y6" s="48"/>
      <c r="Z6" s="48"/>
      <c r="AA6" s="48"/>
      <c r="AB6" s="48"/>
      <c r="AC6" s="48"/>
      <c r="AD6" s="48"/>
      <c r="AE6" s="48"/>
      <c r="AF6" s="48"/>
      <c r="AG6" s="48"/>
      <c r="AH6" s="48"/>
      <c r="AI6" s="48"/>
      <c r="AJ6" s="47"/>
      <c r="AK6" s="49"/>
      <c r="AL6" s="49"/>
      <c r="AM6" s="47"/>
      <c r="AN6" s="47"/>
      <c r="AO6" s="47"/>
      <c r="AP6" s="47"/>
      <c r="AQ6" s="47"/>
      <c r="AR6" s="47"/>
      <c r="AS6" s="47"/>
      <c r="AT6" s="47"/>
      <c r="AU6" s="47"/>
      <c r="AV6" s="47"/>
      <c r="AW6" s="49"/>
      <c r="AX6" s="49"/>
      <c r="AY6" s="47"/>
      <c r="AZ6" s="47"/>
      <c r="BA6" s="47"/>
      <c r="BB6" s="501" t="s">
        <v>44</v>
      </c>
      <c r="BC6" s="501"/>
      <c r="BD6" s="501"/>
      <c r="BE6" s="501"/>
      <c r="BF6" s="501"/>
      <c r="BG6" s="501"/>
      <c r="BH6" s="50"/>
      <c r="BI6" s="500">
        <f ca="1">TODAY()</f>
        <v>44144</v>
      </c>
      <c r="BJ6" s="500"/>
      <c r="BK6" s="500"/>
      <c r="BL6" s="500"/>
      <c r="BM6" s="500"/>
      <c r="BN6" s="500"/>
      <c r="BO6" s="500"/>
      <c r="BP6" s="171"/>
      <c r="BQ6" s="171"/>
      <c r="BR6" s="23"/>
      <c r="BS6" s="23"/>
      <c r="BT6" s="23"/>
      <c r="BV6" s="176">
        <v>2.0833333333333332E-2</v>
      </c>
      <c r="CP6" s="21"/>
      <c r="CQ6" s="21"/>
      <c r="CR6" s="21"/>
      <c r="CS6" s="21"/>
      <c r="CT6" s="21"/>
      <c r="CU6" s="21"/>
      <c r="CV6" s="21"/>
      <c r="CW6" s="21"/>
      <c r="CX6" s="21"/>
      <c r="CY6" s="21"/>
      <c r="CZ6" s="21"/>
    </row>
    <row r="7" spans="1:139" s="24" customFormat="1" ht="12" customHeight="1" x14ac:dyDescent="0.25">
      <c r="A7" s="51"/>
      <c r="B7" s="294" t="s">
        <v>39</v>
      </c>
      <c r="C7" s="295"/>
      <c r="D7" s="295"/>
      <c r="E7" s="295"/>
      <c r="F7" s="295"/>
      <c r="G7" s="295"/>
      <c r="H7" s="295"/>
      <c r="I7" s="296"/>
      <c r="J7" s="143"/>
      <c r="K7" s="52"/>
      <c r="L7" s="127" t="s">
        <v>12</v>
      </c>
      <c r="M7" s="311" t="s">
        <v>4</v>
      </c>
      <c r="N7" s="312"/>
      <c r="O7" s="312"/>
      <c r="P7" s="313"/>
      <c r="Q7" s="314" t="s">
        <v>13</v>
      </c>
      <c r="R7" s="315"/>
      <c r="S7" s="315"/>
      <c r="T7" s="315"/>
      <c r="U7" s="315"/>
      <c r="V7" s="315"/>
      <c r="W7" s="315"/>
      <c r="X7" s="315"/>
      <c r="Y7" s="315"/>
      <c r="Z7" s="315"/>
      <c r="AA7" s="315"/>
      <c r="AB7" s="316"/>
      <c r="AC7" s="249" t="s">
        <v>99</v>
      </c>
      <c r="AD7" s="250"/>
      <c r="AE7" s="255"/>
      <c r="AF7" s="249" t="s">
        <v>14</v>
      </c>
      <c r="AG7" s="250"/>
      <c r="AH7" s="255"/>
      <c r="AI7" s="249" t="s">
        <v>109</v>
      </c>
      <c r="AJ7" s="250"/>
      <c r="AK7" s="250"/>
      <c r="AL7" s="250"/>
      <c r="AM7" s="250"/>
      <c r="AN7" s="255"/>
      <c r="AO7" s="249" t="s">
        <v>15</v>
      </c>
      <c r="AP7" s="250"/>
      <c r="AQ7" s="250"/>
      <c r="AR7" s="250"/>
      <c r="AS7" s="250"/>
      <c r="AT7" s="250"/>
      <c r="AU7" s="250"/>
      <c r="AV7" s="250"/>
      <c r="AW7" s="250"/>
      <c r="AX7" s="250"/>
      <c r="AY7" s="250"/>
      <c r="AZ7" s="250"/>
      <c r="BA7" s="250"/>
      <c r="BB7" s="250"/>
      <c r="BC7" s="250"/>
      <c r="BD7" s="250"/>
      <c r="BE7" s="250"/>
      <c r="BF7" s="250"/>
      <c r="BG7" s="250"/>
      <c r="BH7" s="250"/>
      <c r="BI7" s="250"/>
      <c r="BJ7" s="250"/>
      <c r="BK7" s="250"/>
      <c r="BL7" s="250"/>
      <c r="BM7" s="250"/>
      <c r="BN7" s="250"/>
      <c r="BO7" s="251"/>
      <c r="BP7" s="1"/>
      <c r="BQ7" s="1"/>
      <c r="BR7" s="1"/>
      <c r="BS7" s="1"/>
      <c r="BT7" s="1"/>
      <c r="BU7" s="1"/>
      <c r="BV7" s="2"/>
      <c r="BW7" s="22"/>
      <c r="BX7" s="22"/>
      <c r="BY7" s="22"/>
      <c r="BZ7" s="22"/>
      <c r="CA7" s="22"/>
      <c r="CB7" s="22"/>
      <c r="CC7" s="22"/>
      <c r="CD7" s="22"/>
      <c r="CE7" s="22"/>
      <c r="CF7" s="22"/>
      <c r="CG7" s="4" t="s">
        <v>14</v>
      </c>
      <c r="CH7" s="5"/>
      <c r="CI7" s="6"/>
      <c r="CJ7" s="4" t="s">
        <v>14</v>
      </c>
      <c r="CK7" s="5"/>
      <c r="CL7" s="5"/>
      <c r="CM7" s="22"/>
      <c r="CN7" s="22"/>
      <c r="CO7" s="21"/>
      <c r="CP7" s="128"/>
      <c r="CQ7" s="125"/>
      <c r="CR7" s="128"/>
      <c r="CS7" s="155" t="s">
        <v>63</v>
      </c>
      <c r="CT7" s="128"/>
      <c r="CU7" s="128"/>
      <c r="CV7" s="128"/>
      <c r="CW7" s="128"/>
      <c r="CX7" s="128"/>
      <c r="CY7" s="128"/>
      <c r="CZ7" s="128"/>
      <c r="DA7" s="128"/>
      <c r="DB7" s="128"/>
      <c r="DC7" s="128"/>
      <c r="DD7" s="156"/>
      <c r="DE7" s="156"/>
      <c r="DF7" s="156"/>
      <c r="DG7" s="156"/>
      <c r="DH7" s="156"/>
      <c r="DI7" s="156"/>
      <c r="DJ7" s="204"/>
      <c r="DK7" s="204"/>
      <c r="DL7" s="204"/>
      <c r="DM7" s="204"/>
      <c r="DN7" s="204"/>
      <c r="DO7" s="204"/>
      <c r="DP7" s="204"/>
      <c r="DQ7" s="204"/>
      <c r="DR7" s="204"/>
      <c r="DS7" s="204"/>
      <c r="DT7" s="204"/>
      <c r="DU7" s="204"/>
      <c r="DV7" s="204"/>
      <c r="DW7" s="204"/>
      <c r="DX7" s="204"/>
      <c r="DY7" s="204"/>
      <c r="DZ7" s="204"/>
      <c r="EA7" s="204"/>
      <c r="EB7" s="204"/>
      <c r="EC7" s="204"/>
      <c r="ED7" s="204"/>
      <c r="EE7" s="204"/>
      <c r="EF7" s="204"/>
      <c r="EG7" s="204"/>
      <c r="EH7" s="204"/>
      <c r="EI7" s="204"/>
    </row>
    <row r="8" spans="1:139" s="24" customFormat="1" ht="12.75" customHeight="1" x14ac:dyDescent="0.25">
      <c r="A8" s="51"/>
      <c r="B8" s="297"/>
      <c r="C8" s="298"/>
      <c r="D8" s="298"/>
      <c r="E8" s="298"/>
      <c r="F8" s="298"/>
      <c r="G8" s="298"/>
      <c r="H8" s="298"/>
      <c r="I8" s="299"/>
      <c r="J8" s="143"/>
      <c r="K8" s="53"/>
      <c r="L8" s="54"/>
      <c r="M8" s="55"/>
      <c r="N8" s="56"/>
      <c r="O8" s="56"/>
      <c r="P8" s="56"/>
      <c r="Q8" s="300" t="s">
        <v>16</v>
      </c>
      <c r="R8" s="301"/>
      <c r="S8" s="301"/>
      <c r="T8" s="300" t="s">
        <v>16</v>
      </c>
      <c r="U8" s="301"/>
      <c r="V8" s="301"/>
      <c r="W8" s="302"/>
      <c r="X8" s="174" t="s">
        <v>52</v>
      </c>
      <c r="Y8" s="320" t="s">
        <v>6</v>
      </c>
      <c r="Z8" s="321"/>
      <c r="AA8" s="321"/>
      <c r="AB8" s="322"/>
      <c r="AC8" s="274" t="s">
        <v>50</v>
      </c>
      <c r="AD8" s="252"/>
      <c r="AE8" s="275"/>
      <c r="AF8" s="274" t="s">
        <v>17</v>
      </c>
      <c r="AG8" s="252"/>
      <c r="AH8" s="275"/>
      <c r="AI8" s="264" t="s">
        <v>107</v>
      </c>
      <c r="AJ8" s="264" t="s">
        <v>108</v>
      </c>
      <c r="AK8" s="258" t="s">
        <v>55</v>
      </c>
      <c r="AL8" s="259"/>
      <c r="AM8" s="162" t="s">
        <v>103</v>
      </c>
      <c r="AN8" s="264" t="s">
        <v>56</v>
      </c>
      <c r="AO8" s="252" t="s">
        <v>18</v>
      </c>
      <c r="AP8" s="252"/>
      <c r="AQ8" s="252"/>
      <c r="AR8" s="252"/>
      <c r="AS8" s="252"/>
      <c r="AT8" s="252"/>
      <c r="AU8" s="252"/>
      <c r="AV8" s="252"/>
      <c r="AW8" s="252"/>
      <c r="AX8" s="252"/>
      <c r="AY8" s="252"/>
      <c r="AZ8" s="252"/>
      <c r="BA8" s="252"/>
      <c r="BB8" s="252"/>
      <c r="BC8" s="252"/>
      <c r="BD8" s="252"/>
      <c r="BE8" s="252"/>
      <c r="BF8" s="252"/>
      <c r="BG8" s="252"/>
      <c r="BH8" s="252"/>
      <c r="BI8" s="252"/>
      <c r="BJ8" s="252"/>
      <c r="BK8" s="252"/>
      <c r="BL8" s="252"/>
      <c r="BM8" s="252"/>
      <c r="BN8" s="252"/>
      <c r="BO8" s="253"/>
      <c r="BP8" s="57"/>
      <c r="BQ8" s="7" t="s">
        <v>5</v>
      </c>
      <c r="BR8" s="7"/>
      <c r="BS8" s="8"/>
      <c r="BT8" s="9" t="s">
        <v>5</v>
      </c>
      <c r="BU8" s="7"/>
      <c r="BV8" s="8"/>
      <c r="BW8" s="25"/>
      <c r="BX8" s="9" t="s">
        <v>6</v>
      </c>
      <c r="BY8" s="7"/>
      <c r="BZ8" s="7"/>
      <c r="CA8" s="8"/>
      <c r="CB8" s="9" t="s">
        <v>6</v>
      </c>
      <c r="CC8" s="7"/>
      <c r="CD8" s="7"/>
      <c r="CE8" s="8"/>
      <c r="CF8" s="22"/>
      <c r="CG8" s="10" t="s">
        <v>17</v>
      </c>
      <c r="CH8" s="11"/>
      <c r="CI8" s="12"/>
      <c r="CJ8" s="10" t="s">
        <v>17</v>
      </c>
      <c r="CK8" s="11"/>
      <c r="CL8" s="11"/>
      <c r="CM8" s="22"/>
      <c r="CN8" s="22"/>
      <c r="CO8" s="21"/>
      <c r="CP8" s="128"/>
      <c r="CQ8" s="125"/>
      <c r="CR8" s="128"/>
      <c r="CS8" s="155" t="s">
        <v>64</v>
      </c>
      <c r="CT8" s="128"/>
      <c r="CU8" s="128"/>
      <c r="CV8" s="128"/>
      <c r="CW8" s="128"/>
      <c r="CX8" s="128"/>
      <c r="CY8" s="128"/>
      <c r="CZ8" s="128"/>
      <c r="DA8" s="128"/>
      <c r="DB8" s="128"/>
      <c r="DC8" s="128"/>
      <c r="DD8" s="156"/>
      <c r="DE8" s="156"/>
      <c r="DF8" s="156"/>
      <c r="DG8" s="156"/>
      <c r="DH8" s="156"/>
      <c r="DI8" s="156"/>
      <c r="DJ8" s="204"/>
      <c r="DK8" s="204"/>
      <c r="DL8" s="204"/>
      <c r="DM8" s="204"/>
      <c r="DN8" s="204"/>
      <c r="DO8" s="204"/>
      <c r="DP8" s="204"/>
      <c r="DQ8" s="204"/>
      <c r="DR8" s="204"/>
      <c r="DS8" s="204"/>
      <c r="DT8" s="204"/>
      <c r="DU8" s="204"/>
      <c r="DV8" s="204"/>
      <c r="DW8" s="204"/>
      <c r="DX8" s="204"/>
      <c r="DY8" s="204"/>
      <c r="DZ8" s="204"/>
      <c r="EA8" s="204"/>
      <c r="EB8" s="204"/>
      <c r="EC8" s="204"/>
      <c r="ED8" s="204"/>
      <c r="EE8" s="204"/>
      <c r="EF8" s="204"/>
      <c r="EG8" s="204"/>
      <c r="EH8" s="204"/>
      <c r="EI8" s="204"/>
    </row>
    <row r="9" spans="1:139" s="28" customFormat="1" ht="15.75" customHeight="1" x14ac:dyDescent="0.2">
      <c r="A9" s="58"/>
      <c r="B9" s="303" t="s">
        <v>2</v>
      </c>
      <c r="C9" s="304"/>
      <c r="D9" s="304"/>
      <c r="E9" s="304"/>
      <c r="F9" s="304"/>
      <c r="G9" s="304"/>
      <c r="H9" s="304"/>
      <c r="I9" s="305"/>
      <c r="J9" s="144"/>
      <c r="K9" s="59"/>
      <c r="L9" s="60"/>
      <c r="M9" s="61"/>
      <c r="N9" s="62"/>
      <c r="O9" s="62"/>
      <c r="P9" s="62"/>
      <c r="Q9" s="271" t="s">
        <v>19</v>
      </c>
      <c r="R9" s="272"/>
      <c r="S9" s="272"/>
      <c r="T9" s="271" t="s">
        <v>20</v>
      </c>
      <c r="U9" s="272"/>
      <c r="V9" s="272"/>
      <c r="W9" s="273"/>
      <c r="X9" s="172" t="s">
        <v>116</v>
      </c>
      <c r="Y9" s="271" t="s">
        <v>22</v>
      </c>
      <c r="Z9" s="272"/>
      <c r="AA9" s="272"/>
      <c r="AB9" s="273"/>
      <c r="AC9" s="271" t="s">
        <v>51</v>
      </c>
      <c r="AD9" s="272"/>
      <c r="AE9" s="273"/>
      <c r="AF9" s="271" t="s">
        <v>23</v>
      </c>
      <c r="AG9" s="272"/>
      <c r="AH9" s="273"/>
      <c r="AI9" s="265"/>
      <c r="AJ9" s="265"/>
      <c r="AK9" s="523" t="s">
        <v>104</v>
      </c>
      <c r="AL9" s="524"/>
      <c r="AM9" s="163" t="s">
        <v>55</v>
      </c>
      <c r="AN9" s="265"/>
      <c r="AO9" s="122"/>
      <c r="AP9" s="122"/>
      <c r="AQ9" s="122"/>
      <c r="AR9" s="122"/>
      <c r="AS9" s="122"/>
      <c r="AT9" s="122"/>
      <c r="AU9" s="122"/>
      <c r="AV9" s="122"/>
      <c r="AW9" s="122"/>
      <c r="AX9" s="122"/>
      <c r="AY9" s="122"/>
      <c r="AZ9" s="122"/>
      <c r="BA9" s="122"/>
      <c r="BB9" s="122"/>
      <c r="BC9" s="122"/>
      <c r="BD9" s="122"/>
      <c r="BE9" s="122"/>
      <c r="BF9" s="122"/>
      <c r="BG9" s="122"/>
      <c r="BH9" s="122"/>
      <c r="BI9" s="122"/>
      <c r="BJ9" s="122"/>
      <c r="BK9" s="122"/>
      <c r="BL9" s="122"/>
      <c r="BM9" s="122"/>
      <c r="BN9" s="122"/>
      <c r="BO9" s="123"/>
      <c r="BP9" s="63"/>
      <c r="BQ9" s="19" t="s">
        <v>21</v>
      </c>
      <c r="BR9" s="11"/>
      <c r="BS9" s="12"/>
      <c r="BT9" s="10" t="s">
        <v>41</v>
      </c>
      <c r="BU9" s="11"/>
      <c r="BV9" s="12"/>
      <c r="BW9" s="26"/>
      <c r="BX9" s="10" t="s">
        <v>22</v>
      </c>
      <c r="BY9" s="11"/>
      <c r="BZ9" s="11"/>
      <c r="CA9" s="12"/>
      <c r="CB9" s="10" t="s">
        <v>41</v>
      </c>
      <c r="CC9" s="11"/>
      <c r="CD9" s="11"/>
      <c r="CE9" s="12"/>
      <c r="CF9" s="22"/>
      <c r="CG9" s="10" t="s">
        <v>23</v>
      </c>
      <c r="CH9" s="11"/>
      <c r="CI9" s="12"/>
      <c r="CJ9" s="10" t="s">
        <v>23</v>
      </c>
      <c r="CK9" s="11"/>
      <c r="CL9" s="11"/>
      <c r="CM9" s="22"/>
      <c r="CN9" s="22" t="s">
        <v>45</v>
      </c>
      <c r="CO9" s="27"/>
      <c r="CP9" s="128"/>
      <c r="CQ9" s="125"/>
      <c r="CR9" s="128"/>
      <c r="CS9" s="154" t="s">
        <v>65</v>
      </c>
      <c r="CT9" s="128"/>
      <c r="CU9" s="128"/>
      <c r="CV9" s="128"/>
      <c r="CW9" s="128"/>
      <c r="CX9" s="128"/>
      <c r="CY9" s="128"/>
      <c r="CZ9" s="128"/>
      <c r="DA9" s="128"/>
      <c r="DB9" s="128"/>
      <c r="DC9" s="128"/>
      <c r="DD9" s="156"/>
      <c r="DE9" s="156"/>
      <c r="DF9" s="156"/>
      <c r="DG9" s="156"/>
      <c r="DH9" s="156"/>
      <c r="DI9" s="156"/>
      <c r="DJ9" s="204"/>
      <c r="DK9" s="204"/>
      <c r="DL9" s="204"/>
      <c r="DM9" s="204"/>
      <c r="DN9" s="204"/>
      <c r="DO9" s="204"/>
      <c r="DP9" s="204"/>
      <c r="DQ9" s="204"/>
      <c r="DR9" s="204"/>
      <c r="DS9" s="204"/>
      <c r="DT9" s="204"/>
      <c r="DU9" s="204"/>
      <c r="DV9" s="204"/>
      <c r="DW9" s="204"/>
      <c r="DX9" s="204"/>
      <c r="DY9" s="204"/>
      <c r="DZ9" s="204"/>
      <c r="EA9" s="204"/>
      <c r="EB9" s="204"/>
      <c r="EC9" s="204"/>
      <c r="ED9" s="204"/>
      <c r="EE9" s="204"/>
      <c r="EF9" s="204"/>
      <c r="EG9" s="204"/>
      <c r="EH9" s="204"/>
      <c r="EI9" s="204"/>
    </row>
    <row r="10" spans="1:139" s="29" customFormat="1" ht="14.25" customHeight="1" thickBot="1" x14ac:dyDescent="0.25">
      <c r="B10" s="306"/>
      <c r="C10" s="307"/>
      <c r="D10" s="307"/>
      <c r="E10" s="307"/>
      <c r="F10" s="307"/>
      <c r="G10" s="307"/>
      <c r="H10" s="307"/>
      <c r="I10" s="308"/>
      <c r="J10" s="145"/>
      <c r="K10" s="64"/>
      <c r="L10" s="65"/>
      <c r="M10" s="66"/>
      <c r="N10" s="67"/>
      <c r="O10" s="67"/>
      <c r="P10" s="68"/>
      <c r="Q10" s="309" t="s">
        <v>24</v>
      </c>
      <c r="R10" s="310"/>
      <c r="S10" s="310"/>
      <c r="T10" s="317" t="s">
        <v>25</v>
      </c>
      <c r="U10" s="318"/>
      <c r="V10" s="318"/>
      <c r="W10" s="319"/>
      <c r="X10" s="173" t="s">
        <v>117</v>
      </c>
      <c r="Y10" s="310" t="s">
        <v>27</v>
      </c>
      <c r="Z10" s="310"/>
      <c r="AA10" s="310"/>
      <c r="AB10" s="323"/>
      <c r="AC10" s="309" t="s">
        <v>40</v>
      </c>
      <c r="AD10" s="310"/>
      <c r="AE10" s="310"/>
      <c r="AF10" s="309" t="s">
        <v>28</v>
      </c>
      <c r="AG10" s="310"/>
      <c r="AH10" s="323"/>
      <c r="AI10" s="165" t="s">
        <v>57</v>
      </c>
      <c r="AJ10" s="165" t="s">
        <v>58</v>
      </c>
      <c r="AK10" s="240" t="s">
        <v>105</v>
      </c>
      <c r="AL10" s="241"/>
      <c r="AM10" s="161" t="s">
        <v>106</v>
      </c>
      <c r="AN10" s="165" t="s">
        <v>59</v>
      </c>
      <c r="AO10" s="520" t="s">
        <v>60</v>
      </c>
      <c r="AP10" s="521"/>
      <c r="AQ10" s="521"/>
      <c r="AR10" s="521"/>
      <c r="AS10" s="521"/>
      <c r="AT10" s="521"/>
      <c r="AU10" s="521"/>
      <c r="AV10" s="521"/>
      <c r="AW10" s="521"/>
      <c r="AX10" s="521"/>
      <c r="AY10" s="521"/>
      <c r="AZ10" s="521"/>
      <c r="BA10" s="521"/>
      <c r="BB10" s="521"/>
      <c r="BC10" s="521"/>
      <c r="BD10" s="521"/>
      <c r="BE10" s="521"/>
      <c r="BF10" s="521"/>
      <c r="BG10" s="521"/>
      <c r="BH10" s="521"/>
      <c r="BI10" s="521"/>
      <c r="BJ10" s="521"/>
      <c r="BK10" s="521"/>
      <c r="BL10" s="521"/>
      <c r="BM10" s="521"/>
      <c r="BN10" s="521"/>
      <c r="BO10" s="522"/>
      <c r="BP10" s="3"/>
      <c r="BQ10" s="235" t="s">
        <v>26</v>
      </c>
      <c r="BR10" s="235"/>
      <c r="BS10" s="236"/>
      <c r="BT10" s="234" t="s">
        <v>26</v>
      </c>
      <c r="BU10" s="235"/>
      <c r="BV10" s="236"/>
      <c r="BW10" s="3"/>
      <c r="BX10" s="15" t="s">
        <v>27</v>
      </c>
      <c r="BY10" s="13"/>
      <c r="BZ10" s="13"/>
      <c r="CA10" s="14"/>
      <c r="CB10" s="15" t="s">
        <v>27</v>
      </c>
      <c r="CC10" s="13"/>
      <c r="CD10" s="13"/>
      <c r="CE10" s="14"/>
      <c r="CF10" s="22"/>
      <c r="CG10" s="15" t="s">
        <v>29</v>
      </c>
      <c r="CH10" s="13"/>
      <c r="CI10" s="14"/>
      <c r="CJ10" s="15" t="s">
        <v>29</v>
      </c>
      <c r="CK10" s="13"/>
      <c r="CL10" s="13"/>
      <c r="CM10" s="22"/>
      <c r="CN10" s="22"/>
      <c r="CO10" s="27"/>
      <c r="CP10" s="128"/>
      <c r="CQ10" s="125" t="s">
        <v>61</v>
      </c>
      <c r="CR10" s="128"/>
      <c r="CS10" s="154" t="s">
        <v>66</v>
      </c>
      <c r="CT10" s="128"/>
      <c r="CU10" s="128"/>
      <c r="CV10" s="128"/>
      <c r="CW10" s="128"/>
      <c r="CX10" s="128"/>
      <c r="CY10" s="128"/>
      <c r="CZ10" s="128"/>
      <c r="DA10" s="128"/>
      <c r="DB10" s="128"/>
      <c r="DC10" s="128"/>
      <c r="DD10" s="204"/>
      <c r="DE10" s="204"/>
      <c r="DF10" s="204"/>
      <c r="DG10" s="204"/>
      <c r="DH10" s="204"/>
      <c r="DI10" s="204"/>
      <c r="DJ10" s="204"/>
      <c r="DK10" s="204"/>
      <c r="DL10" s="204"/>
      <c r="DM10" s="204"/>
      <c r="DN10" s="204"/>
      <c r="DO10" s="204"/>
      <c r="DP10" s="204"/>
      <c r="DQ10" s="204"/>
      <c r="DR10" s="204"/>
      <c r="DS10" s="204"/>
      <c r="DT10" s="204"/>
      <c r="DU10" s="204"/>
      <c r="DV10" s="204"/>
      <c r="DW10" s="204"/>
      <c r="DX10" s="204"/>
      <c r="DY10" s="204"/>
      <c r="DZ10" s="204"/>
      <c r="EA10" s="204"/>
      <c r="EB10" s="204"/>
      <c r="EC10" s="204"/>
      <c r="ED10" s="204"/>
      <c r="EE10" s="204"/>
      <c r="EF10" s="204"/>
      <c r="EG10" s="204"/>
      <c r="EH10" s="204"/>
      <c r="EI10" s="204"/>
    </row>
    <row r="11" spans="1:139" s="24" customFormat="1" ht="30.95" customHeight="1" thickBot="1" x14ac:dyDescent="0.3">
      <c r="B11" s="330"/>
      <c r="C11" s="331"/>
      <c r="D11" s="331"/>
      <c r="E11" s="331"/>
      <c r="F11" s="331"/>
      <c r="G11" s="331"/>
      <c r="H11" s="331"/>
      <c r="I11" s="332"/>
      <c r="J11" s="141">
        <f>IF(ISBLANK(B11),0,1)</f>
        <v>0</v>
      </c>
      <c r="K11" s="69">
        <v>1</v>
      </c>
      <c r="L11" s="270">
        <v>42736</v>
      </c>
      <c r="M11" s="270"/>
      <c r="N11" s="270"/>
      <c r="O11" s="270"/>
      <c r="P11" s="270"/>
      <c r="Q11" s="263"/>
      <c r="R11" s="266"/>
      <c r="S11" s="266"/>
      <c r="T11" s="261"/>
      <c r="U11" s="262"/>
      <c r="V11" s="262"/>
      <c r="W11" s="263"/>
      <c r="X11" s="230" t="str">
        <f>IF(T11="","",IF(T11-Q11&gt;=$DA$11,IF(T11-Q11&gt;=$DA$12,$DA$14,$DA$13),$DA$15))</f>
        <v/>
      </c>
      <c r="Y11" s="242" t="str">
        <f>IF(T11="","",T11-Q11-X11)</f>
        <v/>
      </c>
      <c r="Z11" s="243"/>
      <c r="AA11" s="243"/>
      <c r="AB11" s="244"/>
      <c r="AC11" s="245">
        <v>0</v>
      </c>
      <c r="AD11" s="246"/>
      <c r="AE11" s="247"/>
      <c r="AF11" s="242" t="str">
        <f>IF(Y11="","",Y11+AC11)</f>
        <v/>
      </c>
      <c r="AG11" s="243"/>
      <c r="AH11" s="244"/>
      <c r="AI11" s="207" t="s">
        <v>114</v>
      </c>
      <c r="AJ11" s="208" t="s">
        <v>115</v>
      </c>
      <c r="AK11" s="336">
        <v>150</v>
      </c>
      <c r="AL11" s="337"/>
      <c r="AM11" s="209">
        <f>IF(AK11&gt;=50,50,0)</f>
        <v>50</v>
      </c>
      <c r="AN11" s="210">
        <f>IF(AK11&gt;=50,AK11-AM11,0)</f>
        <v>100</v>
      </c>
      <c r="AO11" s="237"/>
      <c r="AP11" s="238"/>
      <c r="AQ11" s="238"/>
      <c r="AR11" s="238"/>
      <c r="AS11" s="238"/>
      <c r="AT11" s="238"/>
      <c r="AU11" s="238"/>
      <c r="AV11" s="238"/>
      <c r="AW11" s="238"/>
      <c r="AX11" s="238"/>
      <c r="AY11" s="238"/>
      <c r="AZ11" s="238"/>
      <c r="BA11" s="238"/>
      <c r="BB11" s="238"/>
      <c r="BC11" s="238"/>
      <c r="BD11" s="238"/>
      <c r="BE11" s="238"/>
      <c r="BF11" s="238"/>
      <c r="BG11" s="238"/>
      <c r="BH11" s="238"/>
      <c r="BI11" s="238"/>
      <c r="BJ11" s="238"/>
      <c r="BK11" s="238"/>
      <c r="BL11" s="238"/>
      <c r="BM11" s="238"/>
      <c r="BN11" s="238"/>
      <c r="BO11" s="239"/>
      <c r="BP11" s="57"/>
      <c r="BQ11" s="16"/>
      <c r="BR11" s="17">
        <f>T11-Q11</f>
        <v>0</v>
      </c>
      <c r="BS11" s="18"/>
      <c r="BT11" s="231">
        <f>IF(BR11&gt;$BV$4,(IF(BR11&gt;$BV$5,$BV$6,BR11-$BV$4)),0)</f>
        <v>0</v>
      </c>
      <c r="BU11" s="232">
        <f>IF(BN11&gt;$BV$4,(IF(BN11&gt;$BV$5,$BV$6,$BV$3-$BV$4)),0)</f>
        <v>0</v>
      </c>
      <c r="BV11" s="233">
        <f>IF(BO11&gt;$BV$4,(IF(BO11&gt;$BV$5,$BV$6,$BV$3-$BV$4)),0)</f>
        <v>0</v>
      </c>
      <c r="BW11" s="25"/>
      <c r="BX11" s="333">
        <f>+T11-Q11-BT11</f>
        <v>0</v>
      </c>
      <c r="BY11" s="334"/>
      <c r="BZ11" s="334"/>
      <c r="CA11" s="335"/>
      <c r="CB11" s="333" t="str">
        <f>IF(BX11=0,"",BX11)</f>
        <v/>
      </c>
      <c r="CC11" s="334"/>
      <c r="CD11" s="334"/>
      <c r="CE11" s="335"/>
      <c r="CF11" s="22"/>
      <c r="CG11" s="324">
        <f>+BX11+AC11</f>
        <v>0</v>
      </c>
      <c r="CH11" s="325"/>
      <c r="CI11" s="326"/>
      <c r="CJ11" s="324" t="str">
        <f>IF(CG11=0,"",CG11)</f>
        <v/>
      </c>
      <c r="CK11" s="325"/>
      <c r="CL11" s="326"/>
      <c r="CM11" s="30"/>
      <c r="CN11" s="30">
        <f t="shared" ref="CN11:CN41" si="0">WEEKDAY(L11,1)</f>
        <v>1</v>
      </c>
      <c r="CO11" s="21"/>
      <c r="CP11" s="128" t="s">
        <v>92</v>
      </c>
      <c r="CQ11" s="125">
        <f t="shared" ref="CQ11:CQ41" si="1">IF(ISBLANK(Q11),0,1)</f>
        <v>0</v>
      </c>
      <c r="CR11" s="125">
        <f>IF(ISBLANK(AO11),0,1)</f>
        <v>0</v>
      </c>
      <c r="CS11" s="154" t="s">
        <v>67</v>
      </c>
      <c r="CT11" s="128"/>
      <c r="CU11" s="128"/>
      <c r="CV11" s="128"/>
      <c r="CW11" s="128"/>
      <c r="CX11" s="128"/>
      <c r="CY11" s="128"/>
      <c r="CZ11" s="128"/>
      <c r="DA11" s="201">
        <v>0.25069444444444444</v>
      </c>
      <c r="DB11" s="128"/>
      <c r="DC11" s="128"/>
      <c r="DD11" s="204">
        <f>IF(AF11&lt;&gt;"",IF(AO11&lt;&gt;"",1,0),IF(AO11="",1,0))</f>
        <v>1</v>
      </c>
      <c r="DE11" s="204"/>
      <c r="DF11" s="204"/>
      <c r="DG11" s="204"/>
      <c r="DH11" s="204"/>
      <c r="DI11" s="204"/>
      <c r="DJ11" s="204"/>
      <c r="DK11" s="204"/>
      <c r="DL11" s="204"/>
      <c r="DM11" s="204"/>
      <c r="DN11" s="204"/>
      <c r="DO11" s="204"/>
      <c r="DP11" s="204"/>
      <c r="DQ11" s="204"/>
      <c r="DR11" s="204"/>
      <c r="DS11" s="204"/>
      <c r="DT11" s="204"/>
      <c r="DU11" s="204"/>
      <c r="DV11" s="204"/>
      <c r="DW11" s="204"/>
      <c r="DX11" s="204"/>
      <c r="DY11" s="204"/>
      <c r="DZ11" s="204"/>
      <c r="EA11" s="204"/>
      <c r="EB11" s="204"/>
      <c r="EC11" s="204"/>
      <c r="ED11" s="204"/>
      <c r="EE11" s="204"/>
      <c r="EF11" s="204"/>
      <c r="EG11" s="204"/>
      <c r="EH11" s="204"/>
      <c r="EI11" s="204"/>
    </row>
    <row r="12" spans="1:139" s="24" customFormat="1" ht="30.95" customHeight="1" thickBot="1" x14ac:dyDescent="0.35">
      <c r="B12" s="327" t="s">
        <v>3</v>
      </c>
      <c r="C12" s="328"/>
      <c r="D12" s="328"/>
      <c r="E12" s="328"/>
      <c r="F12" s="328"/>
      <c r="G12" s="328"/>
      <c r="H12" s="328"/>
      <c r="I12" s="329"/>
      <c r="J12" s="141"/>
      <c r="K12" s="69">
        <v>2</v>
      </c>
      <c r="L12" s="270">
        <v>42737</v>
      </c>
      <c r="M12" s="270"/>
      <c r="N12" s="270"/>
      <c r="O12" s="270"/>
      <c r="P12" s="270"/>
      <c r="Q12" s="263"/>
      <c r="R12" s="266"/>
      <c r="S12" s="266"/>
      <c r="T12" s="261"/>
      <c r="U12" s="262"/>
      <c r="V12" s="262"/>
      <c r="W12" s="263"/>
      <c r="X12" s="230" t="str">
        <f t="shared" ref="X12:X41" si="2">IF(T12="","",IF(T12-Q12&gt;=$DA$11,IF(T12-Q12&gt;=$DA$12,$DA$14,$DA$13),$DA$15))</f>
        <v/>
      </c>
      <c r="Y12" s="242" t="str">
        <f t="shared" ref="Y12:Y41" si="3">IF(T12="","",T12-Q12-X12)</f>
        <v/>
      </c>
      <c r="Z12" s="243"/>
      <c r="AA12" s="243"/>
      <c r="AB12" s="244"/>
      <c r="AC12" s="245">
        <v>0</v>
      </c>
      <c r="AD12" s="246"/>
      <c r="AE12" s="247"/>
      <c r="AF12" s="242" t="str">
        <f t="shared" ref="AF12:AF41" si="4">IF(Y12="","",Y12+AC12)</f>
        <v/>
      </c>
      <c r="AG12" s="243"/>
      <c r="AH12" s="244"/>
      <c r="AI12" s="207" t="s">
        <v>110</v>
      </c>
      <c r="AJ12" s="207" t="s">
        <v>111</v>
      </c>
      <c r="AK12" s="254">
        <v>40</v>
      </c>
      <c r="AL12" s="254"/>
      <c r="AM12" s="209">
        <f t="shared" ref="AM12:AM41" si="5">IF(AK12&gt;=50,50,0)</f>
        <v>0</v>
      </c>
      <c r="AN12" s="210">
        <f t="shared" ref="AN12:AN41" si="6">IF(AK12&gt;=50,AK12-AM12,0)</f>
        <v>0</v>
      </c>
      <c r="AO12" s="237"/>
      <c r="AP12" s="238"/>
      <c r="AQ12" s="238"/>
      <c r="AR12" s="238"/>
      <c r="AS12" s="238"/>
      <c r="AT12" s="238"/>
      <c r="AU12" s="238"/>
      <c r="AV12" s="238"/>
      <c r="AW12" s="238"/>
      <c r="AX12" s="238"/>
      <c r="AY12" s="238"/>
      <c r="AZ12" s="238"/>
      <c r="BA12" s="238"/>
      <c r="BB12" s="238"/>
      <c r="BC12" s="238"/>
      <c r="BD12" s="238"/>
      <c r="BE12" s="238"/>
      <c r="BF12" s="238"/>
      <c r="BG12" s="238"/>
      <c r="BH12" s="238"/>
      <c r="BI12" s="238"/>
      <c r="BJ12" s="238"/>
      <c r="BK12" s="238"/>
      <c r="BL12" s="238"/>
      <c r="BM12" s="238"/>
      <c r="BN12" s="238"/>
      <c r="BO12" s="239"/>
      <c r="BP12" s="57"/>
      <c r="BQ12" s="16"/>
      <c r="BR12" s="17">
        <f t="shared" ref="BR12:BR41" si="7">T12-Q12</f>
        <v>0</v>
      </c>
      <c r="BS12" s="18"/>
      <c r="BT12" s="231">
        <f t="shared" ref="BT12:BT41" si="8">IF(BR12&gt;$BV$4,(IF(BR12&gt;$BV$5,$BV$6,BR12-$BV$4)),0)</f>
        <v>0</v>
      </c>
      <c r="BU12" s="232">
        <f t="shared" ref="BU12:BU41" si="9">IF(BN12&gt;$BV$4,(IF(BN12&gt;$BV$5,$BV$6,$BV$3-$BV$4)),0)</f>
        <v>0</v>
      </c>
      <c r="BV12" s="233">
        <f t="shared" ref="BV12:BV41" si="10">IF(BO12&gt;$BV$4,(IF(BO12&gt;$BV$5,$BV$6,$BV$3-$BV$4)),0)</f>
        <v>0</v>
      </c>
      <c r="BW12" s="25"/>
      <c r="BX12" s="333">
        <f t="shared" ref="BX12:BX41" si="11">+T12-Q12-BT12</f>
        <v>0</v>
      </c>
      <c r="BY12" s="334"/>
      <c r="BZ12" s="334"/>
      <c r="CA12" s="335"/>
      <c r="CB12" s="333" t="str">
        <f t="shared" ref="CB12:CB41" si="12">IF(BX12=0,"",BX12)</f>
        <v/>
      </c>
      <c r="CC12" s="334"/>
      <c r="CD12" s="334"/>
      <c r="CE12" s="335"/>
      <c r="CF12" s="22"/>
      <c r="CG12" s="324">
        <f t="shared" ref="CG12:CG41" si="13">+BX12+AC12</f>
        <v>0</v>
      </c>
      <c r="CH12" s="325"/>
      <c r="CI12" s="326"/>
      <c r="CJ12" s="324" t="str">
        <f t="shared" ref="CJ12:CJ41" si="14">IF(CG12=0,"",CG12)</f>
        <v/>
      </c>
      <c r="CK12" s="325"/>
      <c r="CL12" s="326"/>
      <c r="CM12" s="30"/>
      <c r="CN12" s="30">
        <f t="shared" si="0"/>
        <v>2</v>
      </c>
      <c r="CO12" s="21"/>
      <c r="CP12" s="128" t="s">
        <v>92</v>
      </c>
      <c r="CQ12" s="125">
        <f t="shared" si="1"/>
        <v>0</v>
      </c>
      <c r="CR12" s="125">
        <f t="shared" ref="CR12:CR41" si="15">IF(ISBLANK(AO12),0,1)</f>
        <v>0</v>
      </c>
      <c r="CS12" s="154" t="s">
        <v>68</v>
      </c>
      <c r="CT12" s="128"/>
      <c r="CU12" s="128"/>
      <c r="CV12" s="128"/>
      <c r="CW12" s="128"/>
      <c r="CX12" s="128"/>
      <c r="CY12" s="128"/>
      <c r="CZ12" s="128"/>
      <c r="DA12" s="201">
        <v>0.50069444444444444</v>
      </c>
      <c r="DB12" s="128"/>
      <c r="DC12" s="128"/>
      <c r="DD12" s="204">
        <f t="shared" ref="DD12:DD41" si="16">IF(AF12&lt;&gt;"",IF(AO12&lt;&gt;"",1,0),IF(AO12="",1,0))</f>
        <v>1</v>
      </c>
      <c r="DE12" s="204"/>
      <c r="DF12" s="204"/>
      <c r="DG12" s="204"/>
      <c r="DH12" s="204"/>
      <c r="DI12" s="204"/>
      <c r="DJ12" s="204"/>
      <c r="DK12" s="204"/>
      <c r="DL12" s="204"/>
      <c r="DM12" s="204"/>
      <c r="DN12" s="204"/>
      <c r="DO12" s="204"/>
      <c r="DP12" s="204"/>
      <c r="DQ12" s="204"/>
      <c r="DR12" s="204"/>
      <c r="DS12" s="204"/>
      <c r="DT12" s="204"/>
      <c r="DU12" s="204"/>
      <c r="DV12" s="204"/>
      <c r="DW12" s="204"/>
      <c r="DX12" s="204"/>
      <c r="DY12" s="204"/>
      <c r="DZ12" s="204"/>
      <c r="EA12" s="204"/>
      <c r="EB12" s="204"/>
      <c r="EC12" s="204"/>
      <c r="ED12" s="204"/>
      <c r="EE12" s="204"/>
      <c r="EF12" s="204"/>
      <c r="EG12" s="204"/>
      <c r="EH12" s="204"/>
      <c r="EI12" s="204"/>
    </row>
    <row r="13" spans="1:139" s="24" customFormat="1" ht="30.95" customHeight="1" thickBot="1" x14ac:dyDescent="0.3">
      <c r="B13" s="341"/>
      <c r="C13" s="342"/>
      <c r="D13" s="342"/>
      <c r="E13" s="342"/>
      <c r="F13" s="342"/>
      <c r="G13" s="342"/>
      <c r="H13" s="342"/>
      <c r="I13" s="343"/>
      <c r="J13" s="141">
        <f t="shared" ref="J13:J18" si="17">IF(ISBLANK(B13),0,1)</f>
        <v>0</v>
      </c>
      <c r="K13" s="69">
        <v>3</v>
      </c>
      <c r="L13" s="270">
        <v>42738</v>
      </c>
      <c r="M13" s="270"/>
      <c r="N13" s="270"/>
      <c r="O13" s="270"/>
      <c r="P13" s="270"/>
      <c r="Q13" s="263"/>
      <c r="R13" s="266"/>
      <c r="S13" s="266"/>
      <c r="T13" s="261"/>
      <c r="U13" s="262"/>
      <c r="V13" s="262"/>
      <c r="W13" s="263"/>
      <c r="X13" s="230" t="str">
        <f t="shared" si="2"/>
        <v/>
      </c>
      <c r="Y13" s="242" t="str">
        <f t="shared" si="3"/>
        <v/>
      </c>
      <c r="Z13" s="243"/>
      <c r="AA13" s="243"/>
      <c r="AB13" s="244"/>
      <c r="AC13" s="245">
        <v>0</v>
      </c>
      <c r="AD13" s="246"/>
      <c r="AE13" s="247"/>
      <c r="AF13" s="242" t="str">
        <f t="shared" si="4"/>
        <v/>
      </c>
      <c r="AG13" s="243"/>
      <c r="AH13" s="244"/>
      <c r="AI13" s="207"/>
      <c r="AJ13" s="211"/>
      <c r="AK13" s="336"/>
      <c r="AL13" s="337"/>
      <c r="AM13" s="209">
        <f t="shared" si="5"/>
        <v>0</v>
      </c>
      <c r="AN13" s="210">
        <f t="shared" si="6"/>
        <v>0</v>
      </c>
      <c r="AO13" s="237"/>
      <c r="AP13" s="238"/>
      <c r="AQ13" s="238"/>
      <c r="AR13" s="238"/>
      <c r="AS13" s="238"/>
      <c r="AT13" s="238"/>
      <c r="AU13" s="238"/>
      <c r="AV13" s="238"/>
      <c r="AW13" s="238"/>
      <c r="AX13" s="238"/>
      <c r="AY13" s="238"/>
      <c r="AZ13" s="238"/>
      <c r="BA13" s="238"/>
      <c r="BB13" s="238"/>
      <c r="BC13" s="238"/>
      <c r="BD13" s="238"/>
      <c r="BE13" s="238"/>
      <c r="BF13" s="238"/>
      <c r="BG13" s="238"/>
      <c r="BH13" s="238"/>
      <c r="BI13" s="238"/>
      <c r="BJ13" s="238"/>
      <c r="BK13" s="238"/>
      <c r="BL13" s="238"/>
      <c r="BM13" s="238"/>
      <c r="BN13" s="238"/>
      <c r="BO13" s="239"/>
      <c r="BP13" s="57"/>
      <c r="BQ13" s="16"/>
      <c r="BR13" s="17">
        <f t="shared" si="7"/>
        <v>0</v>
      </c>
      <c r="BS13" s="18"/>
      <c r="BT13" s="231">
        <f t="shared" si="8"/>
        <v>0</v>
      </c>
      <c r="BU13" s="232">
        <f t="shared" si="9"/>
        <v>0</v>
      </c>
      <c r="BV13" s="233">
        <f t="shared" si="10"/>
        <v>0</v>
      </c>
      <c r="BW13" s="25"/>
      <c r="BX13" s="333">
        <f t="shared" si="11"/>
        <v>0</v>
      </c>
      <c r="BY13" s="334"/>
      <c r="BZ13" s="334"/>
      <c r="CA13" s="335"/>
      <c r="CB13" s="333" t="str">
        <f t="shared" si="12"/>
        <v/>
      </c>
      <c r="CC13" s="334"/>
      <c r="CD13" s="334"/>
      <c r="CE13" s="335"/>
      <c r="CF13" s="22"/>
      <c r="CG13" s="324">
        <f t="shared" si="13"/>
        <v>0</v>
      </c>
      <c r="CH13" s="325"/>
      <c r="CI13" s="326"/>
      <c r="CJ13" s="324" t="str">
        <f t="shared" si="14"/>
        <v/>
      </c>
      <c r="CK13" s="325"/>
      <c r="CL13" s="326"/>
      <c r="CM13" s="30"/>
      <c r="CN13" s="30">
        <f t="shared" si="0"/>
        <v>3</v>
      </c>
      <c r="CO13" s="21"/>
      <c r="CP13" s="128" t="s">
        <v>92</v>
      </c>
      <c r="CQ13" s="125">
        <f t="shared" si="1"/>
        <v>0</v>
      </c>
      <c r="CR13" s="125">
        <f t="shared" si="15"/>
        <v>0</v>
      </c>
      <c r="CS13" s="154" t="s">
        <v>69</v>
      </c>
      <c r="CT13" s="128"/>
      <c r="CU13" s="128"/>
      <c r="CV13" s="128"/>
      <c r="CW13" s="128"/>
      <c r="CX13" s="128"/>
      <c r="CY13" s="128"/>
      <c r="CZ13" s="128"/>
      <c r="DA13" s="201">
        <v>2.0833333333333332E-2</v>
      </c>
      <c r="DB13" s="128"/>
      <c r="DC13" s="128"/>
      <c r="DD13" s="204">
        <f t="shared" si="16"/>
        <v>1</v>
      </c>
      <c r="DE13" s="204"/>
      <c r="DF13" s="204"/>
      <c r="DG13" s="204"/>
      <c r="DH13" s="204"/>
      <c r="DI13" s="204"/>
      <c r="DJ13" s="204"/>
      <c r="DK13" s="204"/>
      <c r="DL13" s="204"/>
      <c r="DM13" s="204"/>
      <c r="DN13" s="204"/>
      <c r="DO13" s="204"/>
      <c r="DP13" s="204"/>
      <c r="DQ13" s="204"/>
      <c r="DR13" s="204"/>
      <c r="DS13" s="204"/>
      <c r="DT13" s="204"/>
      <c r="DU13" s="204"/>
      <c r="DV13" s="204"/>
      <c r="DW13" s="204"/>
      <c r="DX13" s="204"/>
      <c r="DY13" s="204"/>
      <c r="DZ13" s="204"/>
      <c r="EA13" s="204"/>
      <c r="EB13" s="204"/>
      <c r="EC13" s="204"/>
      <c r="ED13" s="204"/>
      <c r="EE13" s="204"/>
      <c r="EF13" s="204"/>
      <c r="EG13" s="204"/>
      <c r="EH13" s="204"/>
      <c r="EI13" s="204"/>
    </row>
    <row r="14" spans="1:139" s="24" customFormat="1" ht="30.95" customHeight="1" thickBot="1" x14ac:dyDescent="0.35">
      <c r="A14" s="70"/>
      <c r="B14" s="338" t="s">
        <v>0</v>
      </c>
      <c r="C14" s="339"/>
      <c r="D14" s="339"/>
      <c r="E14" s="339"/>
      <c r="F14" s="339"/>
      <c r="G14" s="339"/>
      <c r="H14" s="339"/>
      <c r="I14" s="340"/>
      <c r="J14" s="141"/>
      <c r="K14" s="69">
        <v>4</v>
      </c>
      <c r="L14" s="270">
        <v>42739</v>
      </c>
      <c r="M14" s="270"/>
      <c r="N14" s="270"/>
      <c r="O14" s="270"/>
      <c r="P14" s="270"/>
      <c r="Q14" s="263"/>
      <c r="R14" s="266"/>
      <c r="S14" s="266"/>
      <c r="T14" s="261"/>
      <c r="U14" s="262"/>
      <c r="V14" s="262"/>
      <c r="W14" s="263"/>
      <c r="X14" s="230" t="str">
        <f t="shared" si="2"/>
        <v/>
      </c>
      <c r="Y14" s="242" t="str">
        <f t="shared" si="3"/>
        <v/>
      </c>
      <c r="Z14" s="243"/>
      <c r="AA14" s="243"/>
      <c r="AB14" s="244"/>
      <c r="AC14" s="245">
        <v>0</v>
      </c>
      <c r="AD14" s="246"/>
      <c r="AE14" s="247"/>
      <c r="AF14" s="242" t="str">
        <f t="shared" si="4"/>
        <v/>
      </c>
      <c r="AG14" s="243"/>
      <c r="AH14" s="244"/>
      <c r="AI14" s="207"/>
      <c r="AJ14" s="211"/>
      <c r="AK14" s="254"/>
      <c r="AL14" s="254"/>
      <c r="AM14" s="209">
        <f t="shared" si="5"/>
        <v>0</v>
      </c>
      <c r="AN14" s="210">
        <f t="shared" si="6"/>
        <v>0</v>
      </c>
      <c r="AO14" s="237"/>
      <c r="AP14" s="238"/>
      <c r="AQ14" s="238"/>
      <c r="AR14" s="238"/>
      <c r="AS14" s="238"/>
      <c r="AT14" s="238"/>
      <c r="AU14" s="238"/>
      <c r="AV14" s="238"/>
      <c r="AW14" s="238"/>
      <c r="AX14" s="238"/>
      <c r="AY14" s="238"/>
      <c r="AZ14" s="238"/>
      <c r="BA14" s="238"/>
      <c r="BB14" s="238"/>
      <c r="BC14" s="238"/>
      <c r="BD14" s="238"/>
      <c r="BE14" s="238"/>
      <c r="BF14" s="238"/>
      <c r="BG14" s="238"/>
      <c r="BH14" s="238"/>
      <c r="BI14" s="238"/>
      <c r="BJ14" s="238"/>
      <c r="BK14" s="238"/>
      <c r="BL14" s="238"/>
      <c r="BM14" s="238"/>
      <c r="BN14" s="238"/>
      <c r="BO14" s="239"/>
      <c r="BP14" s="57"/>
      <c r="BQ14" s="16"/>
      <c r="BR14" s="17">
        <f t="shared" si="7"/>
        <v>0</v>
      </c>
      <c r="BS14" s="18"/>
      <c r="BT14" s="231">
        <f t="shared" si="8"/>
        <v>0</v>
      </c>
      <c r="BU14" s="232">
        <f t="shared" si="9"/>
        <v>0</v>
      </c>
      <c r="BV14" s="233">
        <f t="shared" si="10"/>
        <v>0</v>
      </c>
      <c r="BW14" s="25"/>
      <c r="BX14" s="333">
        <f t="shared" si="11"/>
        <v>0</v>
      </c>
      <c r="BY14" s="334"/>
      <c r="BZ14" s="334"/>
      <c r="CA14" s="335"/>
      <c r="CB14" s="333" t="str">
        <f t="shared" si="12"/>
        <v/>
      </c>
      <c r="CC14" s="334"/>
      <c r="CD14" s="334"/>
      <c r="CE14" s="335"/>
      <c r="CF14" s="22"/>
      <c r="CG14" s="324">
        <f t="shared" si="13"/>
        <v>0</v>
      </c>
      <c r="CH14" s="325"/>
      <c r="CI14" s="326"/>
      <c r="CJ14" s="324" t="str">
        <f t="shared" si="14"/>
        <v/>
      </c>
      <c r="CK14" s="325"/>
      <c r="CL14" s="326"/>
      <c r="CM14" s="30"/>
      <c r="CN14" s="30">
        <f t="shared" si="0"/>
        <v>4</v>
      </c>
      <c r="CO14" s="21"/>
      <c r="CP14" s="128" t="s">
        <v>92</v>
      </c>
      <c r="CQ14" s="125">
        <f t="shared" si="1"/>
        <v>0</v>
      </c>
      <c r="CR14" s="125">
        <f t="shared" si="15"/>
        <v>0</v>
      </c>
      <c r="CS14" s="154" t="s">
        <v>70</v>
      </c>
      <c r="CT14" s="128"/>
      <c r="CU14" s="128"/>
      <c r="CV14" s="128"/>
      <c r="CW14" s="128"/>
      <c r="CX14" s="128"/>
      <c r="CY14" s="128"/>
      <c r="CZ14" s="128"/>
      <c r="DA14" s="201">
        <v>4.1666666666666664E-2</v>
      </c>
      <c r="DB14" s="128"/>
      <c r="DC14" s="128"/>
      <c r="DD14" s="204">
        <f t="shared" si="16"/>
        <v>1</v>
      </c>
      <c r="DE14" s="204"/>
      <c r="DF14" s="204"/>
      <c r="DG14" s="204"/>
      <c r="DH14" s="204"/>
      <c r="DI14" s="204"/>
      <c r="DJ14" s="204"/>
      <c r="DK14" s="204"/>
      <c r="DL14" s="204"/>
      <c r="DM14" s="204"/>
      <c r="DN14" s="204"/>
      <c r="DO14" s="204"/>
      <c r="DP14" s="204"/>
      <c r="DQ14" s="204"/>
      <c r="DR14" s="204"/>
      <c r="DS14" s="204"/>
      <c r="DT14" s="204"/>
      <c r="DU14" s="204"/>
      <c r="DV14" s="204"/>
      <c r="DW14" s="204"/>
      <c r="DX14" s="204"/>
      <c r="DY14" s="204"/>
      <c r="DZ14" s="204"/>
      <c r="EA14" s="204"/>
      <c r="EB14" s="204"/>
      <c r="EC14" s="204"/>
      <c r="ED14" s="204"/>
      <c r="EE14" s="204"/>
      <c r="EF14" s="204"/>
      <c r="EG14" s="204"/>
      <c r="EH14" s="204"/>
      <c r="EI14" s="204"/>
    </row>
    <row r="15" spans="1:139" s="31" customFormat="1" ht="30.95" customHeight="1" thickBot="1" x14ac:dyDescent="0.35">
      <c r="B15" s="327" t="s">
        <v>122</v>
      </c>
      <c r="C15" s="328"/>
      <c r="D15" s="328"/>
      <c r="E15" s="328"/>
      <c r="F15" s="328"/>
      <c r="G15" s="328"/>
      <c r="H15" s="328"/>
      <c r="I15" s="329"/>
      <c r="J15" s="141"/>
      <c r="K15" s="69">
        <v>5</v>
      </c>
      <c r="L15" s="270">
        <v>42740</v>
      </c>
      <c r="M15" s="270"/>
      <c r="N15" s="270"/>
      <c r="O15" s="270"/>
      <c r="P15" s="270"/>
      <c r="Q15" s="263"/>
      <c r="R15" s="266"/>
      <c r="S15" s="266"/>
      <c r="T15" s="261"/>
      <c r="U15" s="262"/>
      <c r="V15" s="262"/>
      <c r="W15" s="263"/>
      <c r="X15" s="230" t="str">
        <f t="shared" si="2"/>
        <v/>
      </c>
      <c r="Y15" s="242" t="str">
        <f t="shared" si="3"/>
        <v/>
      </c>
      <c r="Z15" s="243"/>
      <c r="AA15" s="243"/>
      <c r="AB15" s="244"/>
      <c r="AC15" s="245">
        <v>0</v>
      </c>
      <c r="AD15" s="246"/>
      <c r="AE15" s="247"/>
      <c r="AF15" s="242" t="str">
        <f t="shared" si="4"/>
        <v/>
      </c>
      <c r="AG15" s="243"/>
      <c r="AH15" s="244"/>
      <c r="AI15" s="207"/>
      <c r="AJ15" s="211"/>
      <c r="AK15" s="254"/>
      <c r="AL15" s="254"/>
      <c r="AM15" s="209">
        <f t="shared" si="5"/>
        <v>0</v>
      </c>
      <c r="AN15" s="210">
        <f t="shared" si="6"/>
        <v>0</v>
      </c>
      <c r="AO15" s="237"/>
      <c r="AP15" s="238"/>
      <c r="AQ15" s="238"/>
      <c r="AR15" s="238"/>
      <c r="AS15" s="238"/>
      <c r="AT15" s="238"/>
      <c r="AU15" s="238"/>
      <c r="AV15" s="238"/>
      <c r="AW15" s="238"/>
      <c r="AX15" s="238"/>
      <c r="AY15" s="238"/>
      <c r="AZ15" s="238"/>
      <c r="BA15" s="238"/>
      <c r="BB15" s="238"/>
      <c r="BC15" s="238"/>
      <c r="BD15" s="238"/>
      <c r="BE15" s="238"/>
      <c r="BF15" s="238"/>
      <c r="BG15" s="238"/>
      <c r="BH15" s="238"/>
      <c r="BI15" s="238"/>
      <c r="BJ15" s="238"/>
      <c r="BK15" s="238"/>
      <c r="BL15" s="238"/>
      <c r="BM15" s="238"/>
      <c r="BN15" s="238"/>
      <c r="BO15" s="239"/>
      <c r="BP15" s="57"/>
      <c r="BQ15" s="16"/>
      <c r="BR15" s="17">
        <f t="shared" si="7"/>
        <v>0</v>
      </c>
      <c r="BS15" s="18"/>
      <c r="BT15" s="231">
        <f t="shared" si="8"/>
        <v>0</v>
      </c>
      <c r="BU15" s="232">
        <f t="shared" si="9"/>
        <v>0</v>
      </c>
      <c r="BV15" s="233">
        <f t="shared" si="10"/>
        <v>0</v>
      </c>
      <c r="BW15" s="25"/>
      <c r="BX15" s="333">
        <f t="shared" si="11"/>
        <v>0</v>
      </c>
      <c r="BY15" s="334"/>
      <c r="BZ15" s="334"/>
      <c r="CA15" s="335"/>
      <c r="CB15" s="333" t="str">
        <f t="shared" si="12"/>
        <v/>
      </c>
      <c r="CC15" s="334"/>
      <c r="CD15" s="334"/>
      <c r="CE15" s="335"/>
      <c r="CF15" s="22"/>
      <c r="CG15" s="324">
        <f t="shared" si="13"/>
        <v>0</v>
      </c>
      <c r="CH15" s="325"/>
      <c r="CI15" s="326"/>
      <c r="CJ15" s="324" t="str">
        <f t="shared" si="14"/>
        <v/>
      </c>
      <c r="CK15" s="325"/>
      <c r="CL15" s="326"/>
      <c r="CM15" s="30"/>
      <c r="CN15" s="30">
        <f t="shared" si="0"/>
        <v>5</v>
      </c>
      <c r="CO15" s="71"/>
      <c r="CP15" s="128" t="s">
        <v>92</v>
      </c>
      <c r="CQ15" s="125">
        <f t="shared" si="1"/>
        <v>0</v>
      </c>
      <c r="CR15" s="125">
        <f t="shared" si="15"/>
        <v>0</v>
      </c>
      <c r="CS15" s="154" t="s">
        <v>71</v>
      </c>
      <c r="CT15" s="157"/>
      <c r="CU15" s="157"/>
      <c r="CV15" s="157"/>
      <c r="CW15" s="157"/>
      <c r="CX15" s="157"/>
      <c r="CY15" s="157"/>
      <c r="CZ15" s="157"/>
      <c r="DA15" s="202">
        <v>0</v>
      </c>
      <c r="DB15" s="157"/>
      <c r="DC15" s="157"/>
      <c r="DD15" s="204">
        <f t="shared" si="16"/>
        <v>1</v>
      </c>
      <c r="DE15" s="204"/>
      <c r="DF15" s="204"/>
      <c r="DG15" s="204"/>
      <c r="DH15" s="204"/>
      <c r="DI15" s="204"/>
      <c r="DJ15" s="204"/>
      <c r="DK15" s="204"/>
      <c r="DL15" s="204"/>
      <c r="DM15" s="204"/>
      <c r="DN15" s="204"/>
      <c r="DO15" s="204"/>
      <c r="DP15" s="204"/>
      <c r="DQ15" s="204"/>
      <c r="DR15" s="204"/>
      <c r="DS15" s="204"/>
      <c r="DT15" s="204"/>
      <c r="DU15" s="204"/>
      <c r="DV15" s="204"/>
      <c r="DW15" s="204"/>
      <c r="DX15" s="204"/>
      <c r="DY15" s="204"/>
      <c r="DZ15" s="204"/>
      <c r="EA15" s="204"/>
      <c r="EB15" s="204"/>
      <c r="EC15" s="204"/>
      <c r="ED15" s="204"/>
      <c r="EE15" s="204"/>
      <c r="EF15" s="204"/>
      <c r="EG15" s="204"/>
      <c r="EH15" s="204"/>
      <c r="EI15" s="204"/>
    </row>
    <row r="16" spans="1:139" s="24" customFormat="1" ht="30.95" customHeight="1" thickBot="1" x14ac:dyDescent="0.35">
      <c r="B16" s="344"/>
      <c r="C16" s="345"/>
      <c r="D16" s="345"/>
      <c r="E16" s="345"/>
      <c r="F16" s="345"/>
      <c r="G16" s="345"/>
      <c r="H16" s="345"/>
      <c r="I16" s="346"/>
      <c r="J16" s="141">
        <f t="shared" si="17"/>
        <v>0</v>
      </c>
      <c r="K16" s="69">
        <v>6</v>
      </c>
      <c r="L16" s="270">
        <v>42741</v>
      </c>
      <c r="M16" s="270"/>
      <c r="N16" s="270"/>
      <c r="O16" s="270"/>
      <c r="P16" s="270"/>
      <c r="Q16" s="263"/>
      <c r="R16" s="266"/>
      <c r="S16" s="266"/>
      <c r="T16" s="261"/>
      <c r="U16" s="262"/>
      <c r="V16" s="262"/>
      <c r="W16" s="263"/>
      <c r="X16" s="230" t="str">
        <f t="shared" si="2"/>
        <v/>
      </c>
      <c r="Y16" s="242" t="str">
        <f t="shared" si="3"/>
        <v/>
      </c>
      <c r="Z16" s="243"/>
      <c r="AA16" s="243"/>
      <c r="AB16" s="244"/>
      <c r="AC16" s="245">
        <v>0</v>
      </c>
      <c r="AD16" s="246"/>
      <c r="AE16" s="247"/>
      <c r="AF16" s="242" t="str">
        <f t="shared" si="4"/>
        <v/>
      </c>
      <c r="AG16" s="243"/>
      <c r="AH16" s="244"/>
      <c r="AI16" s="207"/>
      <c r="AJ16" s="207"/>
      <c r="AK16" s="254"/>
      <c r="AL16" s="254"/>
      <c r="AM16" s="209">
        <f t="shared" si="5"/>
        <v>0</v>
      </c>
      <c r="AN16" s="210">
        <f t="shared" si="6"/>
        <v>0</v>
      </c>
      <c r="AO16" s="237"/>
      <c r="AP16" s="238"/>
      <c r="AQ16" s="238"/>
      <c r="AR16" s="238"/>
      <c r="AS16" s="238"/>
      <c r="AT16" s="238"/>
      <c r="AU16" s="238"/>
      <c r="AV16" s="238"/>
      <c r="AW16" s="238"/>
      <c r="AX16" s="238"/>
      <c r="AY16" s="238"/>
      <c r="AZ16" s="238"/>
      <c r="BA16" s="238"/>
      <c r="BB16" s="238"/>
      <c r="BC16" s="238"/>
      <c r="BD16" s="238"/>
      <c r="BE16" s="238"/>
      <c r="BF16" s="238"/>
      <c r="BG16" s="238"/>
      <c r="BH16" s="238"/>
      <c r="BI16" s="238"/>
      <c r="BJ16" s="238"/>
      <c r="BK16" s="238"/>
      <c r="BL16" s="238"/>
      <c r="BM16" s="238"/>
      <c r="BN16" s="238"/>
      <c r="BO16" s="239"/>
      <c r="BP16" s="57"/>
      <c r="BQ16" s="16"/>
      <c r="BR16" s="17">
        <f t="shared" si="7"/>
        <v>0</v>
      </c>
      <c r="BS16" s="18"/>
      <c r="BT16" s="231">
        <f t="shared" si="8"/>
        <v>0</v>
      </c>
      <c r="BU16" s="232">
        <f t="shared" si="9"/>
        <v>0</v>
      </c>
      <c r="BV16" s="233">
        <f t="shared" si="10"/>
        <v>0</v>
      </c>
      <c r="BW16" s="25"/>
      <c r="BX16" s="333">
        <f t="shared" si="11"/>
        <v>0</v>
      </c>
      <c r="BY16" s="334"/>
      <c r="BZ16" s="334"/>
      <c r="CA16" s="335"/>
      <c r="CB16" s="333" t="str">
        <f t="shared" si="12"/>
        <v/>
      </c>
      <c r="CC16" s="334"/>
      <c r="CD16" s="334"/>
      <c r="CE16" s="335"/>
      <c r="CF16" s="22"/>
      <c r="CG16" s="324">
        <f t="shared" si="13"/>
        <v>0</v>
      </c>
      <c r="CH16" s="325"/>
      <c r="CI16" s="326"/>
      <c r="CJ16" s="324" t="str">
        <f t="shared" si="14"/>
        <v/>
      </c>
      <c r="CK16" s="325"/>
      <c r="CL16" s="326"/>
      <c r="CM16" s="30"/>
      <c r="CN16" s="30">
        <f t="shared" si="0"/>
        <v>6</v>
      </c>
      <c r="CO16" s="21"/>
      <c r="CP16" s="128" t="s">
        <v>92</v>
      </c>
      <c r="CQ16" s="125">
        <f t="shared" si="1"/>
        <v>0</v>
      </c>
      <c r="CR16" s="125">
        <f t="shared" si="15"/>
        <v>0</v>
      </c>
      <c r="CS16" s="154" t="s">
        <v>72</v>
      </c>
      <c r="CT16" s="128"/>
      <c r="CU16" s="128"/>
      <c r="CV16" s="128"/>
      <c r="CW16" s="128"/>
      <c r="CX16" s="128"/>
      <c r="CY16" s="128"/>
      <c r="CZ16" s="128"/>
      <c r="DA16" s="128"/>
      <c r="DB16" s="128"/>
      <c r="DC16" s="128"/>
      <c r="DD16" s="204">
        <f t="shared" si="16"/>
        <v>1</v>
      </c>
      <c r="DE16" s="203"/>
      <c r="DF16" s="203"/>
      <c r="DG16" s="203"/>
      <c r="DH16" s="203"/>
      <c r="DI16" s="203"/>
      <c r="DJ16" s="203"/>
      <c r="DK16" s="203"/>
      <c r="DL16" s="203"/>
      <c r="DM16" s="203"/>
      <c r="DN16" s="203"/>
      <c r="DO16" s="203"/>
      <c r="DP16" s="203"/>
      <c r="DQ16" s="203"/>
      <c r="DR16" s="203"/>
      <c r="DS16" s="203"/>
      <c r="DT16" s="203"/>
      <c r="DU16" s="203"/>
      <c r="DV16" s="203"/>
      <c r="DW16" s="203"/>
      <c r="DX16" s="203"/>
      <c r="DY16" s="203"/>
      <c r="DZ16" s="203"/>
      <c r="EA16" s="203"/>
      <c r="EB16" s="203"/>
      <c r="EC16" s="203"/>
      <c r="ED16" s="203"/>
      <c r="EE16" s="203"/>
      <c r="EF16" s="203"/>
      <c r="EG16" s="203"/>
      <c r="EH16" s="203"/>
      <c r="EI16" s="203"/>
    </row>
    <row r="17" spans="1:139" s="24" customFormat="1" ht="30.95" customHeight="1" thickBot="1" x14ac:dyDescent="0.35">
      <c r="B17" s="327" t="s">
        <v>1</v>
      </c>
      <c r="C17" s="328"/>
      <c r="D17" s="328"/>
      <c r="E17" s="328"/>
      <c r="F17" s="328"/>
      <c r="G17" s="328"/>
      <c r="H17" s="328"/>
      <c r="I17" s="329"/>
      <c r="J17" s="141"/>
      <c r="K17" s="69">
        <v>7</v>
      </c>
      <c r="L17" s="270">
        <v>42742</v>
      </c>
      <c r="M17" s="270"/>
      <c r="N17" s="270"/>
      <c r="O17" s="270"/>
      <c r="P17" s="270"/>
      <c r="Q17" s="263"/>
      <c r="R17" s="266"/>
      <c r="S17" s="266"/>
      <c r="T17" s="261"/>
      <c r="U17" s="262"/>
      <c r="V17" s="262"/>
      <c r="W17" s="263"/>
      <c r="X17" s="230" t="str">
        <f t="shared" si="2"/>
        <v/>
      </c>
      <c r="Y17" s="242" t="str">
        <f t="shared" si="3"/>
        <v/>
      </c>
      <c r="Z17" s="243"/>
      <c r="AA17" s="243"/>
      <c r="AB17" s="244"/>
      <c r="AC17" s="245">
        <v>0</v>
      </c>
      <c r="AD17" s="246"/>
      <c r="AE17" s="247"/>
      <c r="AF17" s="242" t="str">
        <f t="shared" si="4"/>
        <v/>
      </c>
      <c r="AG17" s="243"/>
      <c r="AH17" s="244"/>
      <c r="AI17" s="207"/>
      <c r="AJ17" s="207"/>
      <c r="AK17" s="254"/>
      <c r="AL17" s="254"/>
      <c r="AM17" s="209">
        <f t="shared" si="5"/>
        <v>0</v>
      </c>
      <c r="AN17" s="210">
        <f t="shared" si="6"/>
        <v>0</v>
      </c>
      <c r="AO17" s="237"/>
      <c r="AP17" s="238"/>
      <c r="AQ17" s="238"/>
      <c r="AR17" s="238"/>
      <c r="AS17" s="238"/>
      <c r="AT17" s="238"/>
      <c r="AU17" s="238"/>
      <c r="AV17" s="238"/>
      <c r="AW17" s="238"/>
      <c r="AX17" s="238"/>
      <c r="AY17" s="238"/>
      <c r="AZ17" s="238"/>
      <c r="BA17" s="238"/>
      <c r="BB17" s="238"/>
      <c r="BC17" s="238"/>
      <c r="BD17" s="238"/>
      <c r="BE17" s="238"/>
      <c r="BF17" s="238"/>
      <c r="BG17" s="238"/>
      <c r="BH17" s="238"/>
      <c r="BI17" s="238"/>
      <c r="BJ17" s="238"/>
      <c r="BK17" s="238"/>
      <c r="BL17" s="238"/>
      <c r="BM17" s="238"/>
      <c r="BN17" s="238"/>
      <c r="BO17" s="239"/>
      <c r="BP17" s="57"/>
      <c r="BQ17" s="16"/>
      <c r="BR17" s="17">
        <f t="shared" si="7"/>
        <v>0</v>
      </c>
      <c r="BS17" s="18"/>
      <c r="BT17" s="231">
        <f t="shared" si="8"/>
        <v>0</v>
      </c>
      <c r="BU17" s="232">
        <f t="shared" si="9"/>
        <v>0</v>
      </c>
      <c r="BV17" s="233">
        <f t="shared" si="10"/>
        <v>0</v>
      </c>
      <c r="BW17" s="25"/>
      <c r="BX17" s="333">
        <f t="shared" si="11"/>
        <v>0</v>
      </c>
      <c r="BY17" s="334"/>
      <c r="BZ17" s="334"/>
      <c r="CA17" s="335"/>
      <c r="CB17" s="333" t="str">
        <f t="shared" si="12"/>
        <v/>
      </c>
      <c r="CC17" s="334"/>
      <c r="CD17" s="334"/>
      <c r="CE17" s="335"/>
      <c r="CF17" s="22"/>
      <c r="CG17" s="324">
        <f t="shared" si="13"/>
        <v>0</v>
      </c>
      <c r="CH17" s="325"/>
      <c r="CI17" s="326"/>
      <c r="CJ17" s="324" t="str">
        <f t="shared" si="14"/>
        <v/>
      </c>
      <c r="CK17" s="325"/>
      <c r="CL17" s="326"/>
      <c r="CM17" s="30"/>
      <c r="CN17" s="30">
        <f t="shared" si="0"/>
        <v>7</v>
      </c>
      <c r="CO17" s="21"/>
      <c r="CP17" s="128" t="s">
        <v>92</v>
      </c>
      <c r="CQ17" s="125">
        <f t="shared" si="1"/>
        <v>0</v>
      </c>
      <c r="CR17" s="125">
        <f t="shared" si="15"/>
        <v>0</v>
      </c>
      <c r="CS17" s="154" t="s">
        <v>73</v>
      </c>
      <c r="CT17" s="128"/>
      <c r="CU17" s="128"/>
      <c r="CV17" s="128"/>
      <c r="CW17" s="128"/>
      <c r="CX17" s="128"/>
      <c r="CY17" s="128"/>
      <c r="CZ17" s="128"/>
      <c r="DA17" s="128"/>
      <c r="DB17" s="128"/>
      <c r="DC17" s="128"/>
      <c r="DD17" s="204">
        <f t="shared" si="16"/>
        <v>1</v>
      </c>
      <c r="DE17" s="203"/>
      <c r="DF17" s="203"/>
      <c r="DG17" s="203"/>
      <c r="DH17" s="203"/>
      <c r="DI17" s="203"/>
      <c r="DJ17" s="203"/>
      <c r="DK17" s="203"/>
      <c r="DL17" s="203"/>
      <c r="DM17" s="203"/>
      <c r="DN17" s="203"/>
      <c r="DO17" s="203"/>
      <c r="DP17" s="203"/>
      <c r="DQ17" s="203"/>
      <c r="DR17" s="203"/>
      <c r="DS17" s="203"/>
      <c r="DT17" s="203"/>
      <c r="DU17" s="203"/>
      <c r="DV17" s="203"/>
      <c r="DW17" s="203"/>
      <c r="DX17" s="203"/>
      <c r="DY17" s="203"/>
      <c r="DZ17" s="203"/>
      <c r="EA17" s="203"/>
      <c r="EB17" s="203"/>
      <c r="EC17" s="203"/>
      <c r="ED17" s="203"/>
      <c r="EE17" s="203"/>
      <c r="EF17" s="203"/>
      <c r="EG17" s="203"/>
      <c r="EH17" s="203"/>
      <c r="EI17" s="203"/>
    </row>
    <row r="18" spans="1:139" s="24" customFormat="1" ht="30.95" customHeight="1" thickBot="1" x14ac:dyDescent="0.3">
      <c r="B18" s="341"/>
      <c r="C18" s="342"/>
      <c r="D18" s="342"/>
      <c r="E18" s="342"/>
      <c r="F18" s="342"/>
      <c r="G18" s="342"/>
      <c r="H18" s="342"/>
      <c r="I18" s="343"/>
      <c r="J18" s="141">
        <f t="shared" si="17"/>
        <v>0</v>
      </c>
      <c r="K18" s="69">
        <v>8</v>
      </c>
      <c r="L18" s="270">
        <v>42743</v>
      </c>
      <c r="M18" s="270"/>
      <c r="N18" s="270"/>
      <c r="O18" s="270"/>
      <c r="P18" s="270"/>
      <c r="Q18" s="263"/>
      <c r="R18" s="266"/>
      <c r="S18" s="266"/>
      <c r="T18" s="261"/>
      <c r="U18" s="262"/>
      <c r="V18" s="262"/>
      <c r="W18" s="263"/>
      <c r="X18" s="230" t="str">
        <f t="shared" si="2"/>
        <v/>
      </c>
      <c r="Y18" s="242" t="str">
        <f t="shared" si="3"/>
        <v/>
      </c>
      <c r="Z18" s="243"/>
      <c r="AA18" s="243"/>
      <c r="AB18" s="244"/>
      <c r="AC18" s="245">
        <v>0</v>
      </c>
      <c r="AD18" s="246"/>
      <c r="AE18" s="247"/>
      <c r="AF18" s="242" t="str">
        <f t="shared" si="4"/>
        <v/>
      </c>
      <c r="AG18" s="243"/>
      <c r="AH18" s="244"/>
      <c r="AI18" s="207"/>
      <c r="AJ18" s="207"/>
      <c r="AK18" s="254"/>
      <c r="AL18" s="254"/>
      <c r="AM18" s="209">
        <f t="shared" si="5"/>
        <v>0</v>
      </c>
      <c r="AN18" s="210">
        <f t="shared" si="6"/>
        <v>0</v>
      </c>
      <c r="AO18" s="237"/>
      <c r="AP18" s="238"/>
      <c r="AQ18" s="238"/>
      <c r="AR18" s="238"/>
      <c r="AS18" s="238"/>
      <c r="AT18" s="238"/>
      <c r="AU18" s="238"/>
      <c r="AV18" s="238"/>
      <c r="AW18" s="238"/>
      <c r="AX18" s="238"/>
      <c r="AY18" s="238"/>
      <c r="AZ18" s="238"/>
      <c r="BA18" s="238"/>
      <c r="BB18" s="238"/>
      <c r="BC18" s="238"/>
      <c r="BD18" s="238"/>
      <c r="BE18" s="238"/>
      <c r="BF18" s="238"/>
      <c r="BG18" s="238"/>
      <c r="BH18" s="238"/>
      <c r="BI18" s="238"/>
      <c r="BJ18" s="238"/>
      <c r="BK18" s="238"/>
      <c r="BL18" s="238"/>
      <c r="BM18" s="238"/>
      <c r="BN18" s="238"/>
      <c r="BO18" s="239"/>
      <c r="BP18" s="57"/>
      <c r="BQ18" s="16"/>
      <c r="BR18" s="17">
        <f t="shared" si="7"/>
        <v>0</v>
      </c>
      <c r="BS18" s="18"/>
      <c r="BT18" s="231">
        <f t="shared" si="8"/>
        <v>0</v>
      </c>
      <c r="BU18" s="232">
        <f t="shared" si="9"/>
        <v>0</v>
      </c>
      <c r="BV18" s="233">
        <f t="shared" si="10"/>
        <v>0</v>
      </c>
      <c r="BW18" s="25"/>
      <c r="BX18" s="333">
        <f t="shared" si="11"/>
        <v>0</v>
      </c>
      <c r="BY18" s="334"/>
      <c r="BZ18" s="334"/>
      <c r="CA18" s="335"/>
      <c r="CB18" s="333" t="str">
        <f t="shared" si="12"/>
        <v/>
      </c>
      <c r="CC18" s="334"/>
      <c r="CD18" s="334"/>
      <c r="CE18" s="335"/>
      <c r="CF18" s="22"/>
      <c r="CG18" s="324">
        <f t="shared" si="13"/>
        <v>0</v>
      </c>
      <c r="CH18" s="325"/>
      <c r="CI18" s="326"/>
      <c r="CJ18" s="324" t="str">
        <f t="shared" si="14"/>
        <v/>
      </c>
      <c r="CK18" s="325"/>
      <c r="CL18" s="326"/>
      <c r="CM18" s="30"/>
      <c r="CN18" s="30">
        <f t="shared" si="0"/>
        <v>1</v>
      </c>
      <c r="CO18" s="21"/>
      <c r="CP18" s="128" t="s">
        <v>92</v>
      </c>
      <c r="CQ18" s="125">
        <f t="shared" si="1"/>
        <v>0</v>
      </c>
      <c r="CR18" s="125">
        <f t="shared" si="15"/>
        <v>0</v>
      </c>
      <c r="CS18" s="154" t="s">
        <v>74</v>
      </c>
      <c r="CT18" s="128"/>
      <c r="CU18" s="128"/>
      <c r="CV18" s="128"/>
      <c r="CW18" s="128"/>
      <c r="CX18" s="128"/>
      <c r="CY18" s="128"/>
      <c r="CZ18" s="128"/>
      <c r="DA18" s="128"/>
      <c r="DB18" s="128"/>
      <c r="DC18" s="128"/>
      <c r="DD18" s="204">
        <f t="shared" si="16"/>
        <v>1</v>
      </c>
      <c r="DE18" s="203"/>
      <c r="DF18" s="203"/>
      <c r="DG18" s="203"/>
      <c r="DH18" s="203"/>
      <c r="DI18" s="203"/>
      <c r="DJ18" s="203"/>
      <c r="DK18" s="203"/>
      <c r="DL18" s="203"/>
      <c r="DM18" s="203"/>
      <c r="DN18" s="203"/>
      <c r="DO18" s="203"/>
      <c r="DP18" s="203"/>
      <c r="DQ18" s="203"/>
      <c r="DR18" s="203"/>
      <c r="DS18" s="203"/>
      <c r="DT18" s="203"/>
      <c r="DU18" s="203"/>
      <c r="DV18" s="203"/>
      <c r="DW18" s="203"/>
      <c r="DX18" s="203"/>
      <c r="DY18" s="203"/>
      <c r="DZ18" s="203"/>
      <c r="EA18" s="203"/>
      <c r="EB18" s="203"/>
      <c r="EC18" s="203"/>
      <c r="ED18" s="203"/>
      <c r="EE18" s="203"/>
      <c r="EF18" s="203"/>
      <c r="EG18" s="203"/>
      <c r="EH18" s="203"/>
      <c r="EI18" s="203"/>
    </row>
    <row r="19" spans="1:139" s="24" customFormat="1" ht="30.95" customHeight="1" thickBot="1" x14ac:dyDescent="0.3">
      <c r="B19" s="303"/>
      <c r="C19" s="304"/>
      <c r="D19" s="304"/>
      <c r="E19" s="304"/>
      <c r="F19" s="304"/>
      <c r="G19" s="304"/>
      <c r="H19" s="304"/>
      <c r="I19" s="305"/>
      <c r="J19" s="141"/>
      <c r="K19" s="69">
        <v>9</v>
      </c>
      <c r="L19" s="270">
        <v>42744</v>
      </c>
      <c r="M19" s="270"/>
      <c r="N19" s="270"/>
      <c r="O19" s="270"/>
      <c r="P19" s="270"/>
      <c r="Q19" s="263"/>
      <c r="R19" s="266"/>
      <c r="S19" s="266"/>
      <c r="T19" s="261"/>
      <c r="U19" s="262"/>
      <c r="V19" s="262"/>
      <c r="W19" s="263"/>
      <c r="X19" s="230" t="str">
        <f t="shared" si="2"/>
        <v/>
      </c>
      <c r="Y19" s="242" t="str">
        <f t="shared" si="3"/>
        <v/>
      </c>
      <c r="Z19" s="243"/>
      <c r="AA19" s="243"/>
      <c r="AB19" s="244"/>
      <c r="AC19" s="245">
        <v>0</v>
      </c>
      <c r="AD19" s="246"/>
      <c r="AE19" s="247"/>
      <c r="AF19" s="242" t="str">
        <f t="shared" si="4"/>
        <v/>
      </c>
      <c r="AG19" s="243"/>
      <c r="AH19" s="244"/>
      <c r="AI19" s="207"/>
      <c r="AJ19" s="207"/>
      <c r="AK19" s="254"/>
      <c r="AL19" s="254"/>
      <c r="AM19" s="209">
        <f t="shared" si="5"/>
        <v>0</v>
      </c>
      <c r="AN19" s="210">
        <f t="shared" si="6"/>
        <v>0</v>
      </c>
      <c r="AO19" s="237"/>
      <c r="AP19" s="238"/>
      <c r="AQ19" s="238"/>
      <c r="AR19" s="238"/>
      <c r="AS19" s="238"/>
      <c r="AT19" s="238"/>
      <c r="AU19" s="238"/>
      <c r="AV19" s="238"/>
      <c r="AW19" s="238"/>
      <c r="AX19" s="238"/>
      <c r="AY19" s="238"/>
      <c r="AZ19" s="238"/>
      <c r="BA19" s="238"/>
      <c r="BB19" s="238"/>
      <c r="BC19" s="238"/>
      <c r="BD19" s="238"/>
      <c r="BE19" s="238"/>
      <c r="BF19" s="238"/>
      <c r="BG19" s="238"/>
      <c r="BH19" s="238"/>
      <c r="BI19" s="238"/>
      <c r="BJ19" s="238"/>
      <c r="BK19" s="238"/>
      <c r="BL19" s="238"/>
      <c r="BM19" s="238"/>
      <c r="BN19" s="238"/>
      <c r="BO19" s="239"/>
      <c r="BP19" s="57"/>
      <c r="BQ19" s="16"/>
      <c r="BR19" s="17">
        <f t="shared" si="7"/>
        <v>0</v>
      </c>
      <c r="BS19" s="18"/>
      <c r="BT19" s="231">
        <f t="shared" si="8"/>
        <v>0</v>
      </c>
      <c r="BU19" s="232">
        <f t="shared" si="9"/>
        <v>0</v>
      </c>
      <c r="BV19" s="233">
        <f t="shared" si="10"/>
        <v>0</v>
      </c>
      <c r="BW19" s="25"/>
      <c r="BX19" s="333">
        <f t="shared" si="11"/>
        <v>0</v>
      </c>
      <c r="BY19" s="334"/>
      <c r="BZ19" s="334"/>
      <c r="CA19" s="335"/>
      <c r="CB19" s="333" t="str">
        <f t="shared" si="12"/>
        <v/>
      </c>
      <c r="CC19" s="334"/>
      <c r="CD19" s="334"/>
      <c r="CE19" s="335"/>
      <c r="CF19" s="22"/>
      <c r="CG19" s="324">
        <f t="shared" si="13"/>
        <v>0</v>
      </c>
      <c r="CH19" s="325"/>
      <c r="CI19" s="326"/>
      <c r="CJ19" s="324" t="str">
        <f t="shared" si="14"/>
        <v/>
      </c>
      <c r="CK19" s="325"/>
      <c r="CL19" s="326"/>
      <c r="CM19" s="30"/>
      <c r="CN19" s="30">
        <f t="shared" si="0"/>
        <v>2</v>
      </c>
      <c r="CO19" s="21"/>
      <c r="CP19" s="128" t="s">
        <v>92</v>
      </c>
      <c r="CQ19" s="125">
        <f t="shared" si="1"/>
        <v>0</v>
      </c>
      <c r="CR19" s="125">
        <f t="shared" si="15"/>
        <v>0</v>
      </c>
      <c r="CS19" s="155" t="s">
        <v>100</v>
      </c>
      <c r="CT19" s="128"/>
      <c r="CU19" s="128"/>
      <c r="CV19" s="128"/>
      <c r="CW19" s="128"/>
      <c r="CX19" s="128"/>
      <c r="CY19" s="128"/>
      <c r="CZ19" s="128"/>
      <c r="DA19" s="128"/>
      <c r="DB19" s="128"/>
      <c r="DC19" s="128"/>
      <c r="DD19" s="204">
        <f t="shared" si="16"/>
        <v>1</v>
      </c>
      <c r="DE19" s="203"/>
      <c r="DF19" s="203"/>
      <c r="DG19" s="203"/>
      <c r="DH19" s="203"/>
      <c r="DI19" s="203"/>
      <c r="DJ19" s="203"/>
      <c r="DK19" s="203"/>
      <c r="DL19" s="203"/>
      <c r="DM19" s="203"/>
      <c r="DN19" s="203"/>
      <c r="DO19" s="203"/>
      <c r="DP19" s="203"/>
      <c r="DQ19" s="203"/>
      <c r="DR19" s="203"/>
      <c r="DS19" s="203"/>
      <c r="DT19" s="203"/>
      <c r="DU19" s="203"/>
      <c r="DV19" s="203"/>
      <c r="DW19" s="203"/>
      <c r="DX19" s="203"/>
      <c r="DY19" s="203"/>
      <c r="DZ19" s="203"/>
      <c r="EA19" s="203"/>
      <c r="EB19" s="203"/>
      <c r="EC19" s="203"/>
      <c r="ED19" s="203"/>
      <c r="EE19" s="203"/>
      <c r="EF19" s="203"/>
      <c r="EG19" s="203"/>
      <c r="EH19" s="203"/>
      <c r="EI19" s="203"/>
    </row>
    <row r="20" spans="1:139" s="24" customFormat="1" ht="30.95" customHeight="1" thickBot="1" x14ac:dyDescent="0.3">
      <c r="B20" s="303"/>
      <c r="C20" s="304"/>
      <c r="D20" s="304"/>
      <c r="E20" s="304"/>
      <c r="F20" s="304"/>
      <c r="G20" s="304"/>
      <c r="H20" s="304"/>
      <c r="I20" s="305"/>
      <c r="J20" s="141"/>
      <c r="K20" s="69">
        <v>10</v>
      </c>
      <c r="L20" s="270">
        <v>42745</v>
      </c>
      <c r="M20" s="270"/>
      <c r="N20" s="270"/>
      <c r="O20" s="270"/>
      <c r="P20" s="270"/>
      <c r="Q20" s="263"/>
      <c r="R20" s="266"/>
      <c r="S20" s="266"/>
      <c r="T20" s="261"/>
      <c r="U20" s="262"/>
      <c r="V20" s="262"/>
      <c r="W20" s="263"/>
      <c r="X20" s="230" t="str">
        <f t="shared" si="2"/>
        <v/>
      </c>
      <c r="Y20" s="242" t="str">
        <f t="shared" si="3"/>
        <v/>
      </c>
      <c r="Z20" s="243"/>
      <c r="AA20" s="243"/>
      <c r="AB20" s="244"/>
      <c r="AC20" s="245">
        <v>0</v>
      </c>
      <c r="AD20" s="246"/>
      <c r="AE20" s="247"/>
      <c r="AF20" s="242" t="str">
        <f t="shared" si="4"/>
        <v/>
      </c>
      <c r="AG20" s="243"/>
      <c r="AH20" s="244"/>
      <c r="AI20" s="207"/>
      <c r="AJ20" s="207"/>
      <c r="AK20" s="254"/>
      <c r="AL20" s="254"/>
      <c r="AM20" s="209">
        <f t="shared" si="5"/>
        <v>0</v>
      </c>
      <c r="AN20" s="210">
        <f t="shared" si="6"/>
        <v>0</v>
      </c>
      <c r="AO20" s="237"/>
      <c r="AP20" s="238"/>
      <c r="AQ20" s="238"/>
      <c r="AR20" s="238"/>
      <c r="AS20" s="238"/>
      <c r="AT20" s="238"/>
      <c r="AU20" s="238"/>
      <c r="AV20" s="238"/>
      <c r="AW20" s="238"/>
      <c r="AX20" s="238"/>
      <c r="AY20" s="238"/>
      <c r="AZ20" s="238"/>
      <c r="BA20" s="238"/>
      <c r="BB20" s="238"/>
      <c r="BC20" s="238"/>
      <c r="BD20" s="238"/>
      <c r="BE20" s="238"/>
      <c r="BF20" s="238"/>
      <c r="BG20" s="238"/>
      <c r="BH20" s="238"/>
      <c r="BI20" s="238"/>
      <c r="BJ20" s="238"/>
      <c r="BK20" s="238"/>
      <c r="BL20" s="238"/>
      <c r="BM20" s="238"/>
      <c r="BN20" s="238"/>
      <c r="BO20" s="239"/>
      <c r="BP20" s="57"/>
      <c r="BQ20" s="16"/>
      <c r="BR20" s="17">
        <f t="shared" si="7"/>
        <v>0</v>
      </c>
      <c r="BS20" s="18"/>
      <c r="BT20" s="231">
        <f t="shared" si="8"/>
        <v>0</v>
      </c>
      <c r="BU20" s="232">
        <f t="shared" si="9"/>
        <v>0</v>
      </c>
      <c r="BV20" s="233">
        <f t="shared" si="10"/>
        <v>0</v>
      </c>
      <c r="BW20" s="25"/>
      <c r="BX20" s="333">
        <f t="shared" si="11"/>
        <v>0</v>
      </c>
      <c r="BY20" s="334"/>
      <c r="BZ20" s="334"/>
      <c r="CA20" s="335"/>
      <c r="CB20" s="333" t="str">
        <f t="shared" si="12"/>
        <v/>
      </c>
      <c r="CC20" s="334"/>
      <c r="CD20" s="334"/>
      <c r="CE20" s="335"/>
      <c r="CF20" s="22"/>
      <c r="CG20" s="324">
        <f t="shared" si="13"/>
        <v>0</v>
      </c>
      <c r="CH20" s="325"/>
      <c r="CI20" s="326"/>
      <c r="CJ20" s="324" t="str">
        <f t="shared" si="14"/>
        <v/>
      </c>
      <c r="CK20" s="325"/>
      <c r="CL20" s="326"/>
      <c r="CM20" s="30"/>
      <c r="CN20" s="30">
        <f t="shared" si="0"/>
        <v>3</v>
      </c>
      <c r="CO20" s="21"/>
      <c r="CP20" s="128" t="s">
        <v>92</v>
      </c>
      <c r="CQ20" s="125">
        <f t="shared" si="1"/>
        <v>0</v>
      </c>
      <c r="CR20" s="125">
        <f t="shared" si="15"/>
        <v>0</v>
      </c>
      <c r="CS20" s="154" t="s">
        <v>75</v>
      </c>
      <c r="CT20" s="128"/>
      <c r="CU20" s="128"/>
      <c r="CV20" s="128"/>
      <c r="CW20" s="128"/>
      <c r="CX20" s="128"/>
      <c r="CY20" s="128"/>
      <c r="CZ20" s="128"/>
      <c r="DA20" s="128"/>
      <c r="DB20" s="128"/>
      <c r="DC20" s="128"/>
      <c r="DD20" s="204">
        <f t="shared" si="16"/>
        <v>1</v>
      </c>
      <c r="DE20" s="203"/>
      <c r="DF20" s="203"/>
      <c r="DG20" s="203"/>
      <c r="DH20" s="203"/>
      <c r="DI20" s="203"/>
      <c r="DJ20" s="203"/>
      <c r="DK20" s="203"/>
      <c r="DL20" s="203"/>
      <c r="DM20" s="203"/>
      <c r="DN20" s="203"/>
      <c r="DO20" s="203"/>
      <c r="DP20" s="203"/>
      <c r="DQ20" s="203"/>
      <c r="DR20" s="203"/>
      <c r="DS20" s="203"/>
      <c r="DT20" s="203"/>
      <c r="DU20" s="203"/>
      <c r="DV20" s="203"/>
      <c r="DW20" s="203"/>
      <c r="DX20" s="203"/>
      <c r="DY20" s="203"/>
      <c r="DZ20" s="203"/>
      <c r="EA20" s="203"/>
      <c r="EB20" s="203"/>
      <c r="EC20" s="203"/>
      <c r="ED20" s="203"/>
      <c r="EE20" s="203"/>
      <c r="EF20" s="203"/>
      <c r="EG20" s="203"/>
      <c r="EH20" s="203"/>
      <c r="EI20" s="203"/>
    </row>
    <row r="21" spans="1:139" s="24" customFormat="1" ht="30.95" customHeight="1" thickBot="1" x14ac:dyDescent="0.3">
      <c r="B21" s="303"/>
      <c r="C21" s="304"/>
      <c r="D21" s="304"/>
      <c r="E21" s="304"/>
      <c r="F21" s="304"/>
      <c r="G21" s="304"/>
      <c r="H21" s="304"/>
      <c r="I21" s="305"/>
      <c r="J21" s="141"/>
      <c r="K21" s="69">
        <v>11</v>
      </c>
      <c r="L21" s="270">
        <v>42746</v>
      </c>
      <c r="M21" s="270"/>
      <c r="N21" s="270"/>
      <c r="O21" s="270"/>
      <c r="P21" s="270"/>
      <c r="Q21" s="263"/>
      <c r="R21" s="266"/>
      <c r="S21" s="266"/>
      <c r="T21" s="261"/>
      <c r="U21" s="262"/>
      <c r="V21" s="262"/>
      <c r="W21" s="263"/>
      <c r="X21" s="230" t="str">
        <f t="shared" si="2"/>
        <v/>
      </c>
      <c r="Y21" s="242" t="str">
        <f t="shared" si="3"/>
        <v/>
      </c>
      <c r="Z21" s="243"/>
      <c r="AA21" s="243"/>
      <c r="AB21" s="244"/>
      <c r="AC21" s="245">
        <v>0</v>
      </c>
      <c r="AD21" s="246"/>
      <c r="AE21" s="247"/>
      <c r="AF21" s="242" t="str">
        <f t="shared" si="4"/>
        <v/>
      </c>
      <c r="AG21" s="243"/>
      <c r="AH21" s="244"/>
      <c r="AI21" s="207"/>
      <c r="AJ21" s="207"/>
      <c r="AK21" s="254"/>
      <c r="AL21" s="254"/>
      <c r="AM21" s="209">
        <f t="shared" si="5"/>
        <v>0</v>
      </c>
      <c r="AN21" s="210">
        <f t="shared" si="6"/>
        <v>0</v>
      </c>
      <c r="AO21" s="237"/>
      <c r="AP21" s="238"/>
      <c r="AQ21" s="238"/>
      <c r="AR21" s="238"/>
      <c r="AS21" s="238"/>
      <c r="AT21" s="238"/>
      <c r="AU21" s="238"/>
      <c r="AV21" s="238"/>
      <c r="AW21" s="238"/>
      <c r="AX21" s="238"/>
      <c r="AY21" s="238"/>
      <c r="AZ21" s="238"/>
      <c r="BA21" s="238"/>
      <c r="BB21" s="238"/>
      <c r="BC21" s="238"/>
      <c r="BD21" s="238"/>
      <c r="BE21" s="238"/>
      <c r="BF21" s="238"/>
      <c r="BG21" s="238"/>
      <c r="BH21" s="238"/>
      <c r="BI21" s="238"/>
      <c r="BJ21" s="238"/>
      <c r="BK21" s="238"/>
      <c r="BL21" s="238"/>
      <c r="BM21" s="238"/>
      <c r="BN21" s="238"/>
      <c r="BO21" s="239"/>
      <c r="BP21" s="57"/>
      <c r="BQ21" s="16"/>
      <c r="BR21" s="17">
        <f t="shared" si="7"/>
        <v>0</v>
      </c>
      <c r="BS21" s="18"/>
      <c r="BT21" s="231">
        <f t="shared" si="8"/>
        <v>0</v>
      </c>
      <c r="BU21" s="232">
        <f t="shared" si="9"/>
        <v>0</v>
      </c>
      <c r="BV21" s="233">
        <f t="shared" si="10"/>
        <v>0</v>
      </c>
      <c r="BW21" s="25"/>
      <c r="BX21" s="333">
        <f t="shared" si="11"/>
        <v>0</v>
      </c>
      <c r="BY21" s="334"/>
      <c r="BZ21" s="334"/>
      <c r="CA21" s="335"/>
      <c r="CB21" s="333" t="str">
        <f t="shared" si="12"/>
        <v/>
      </c>
      <c r="CC21" s="334"/>
      <c r="CD21" s="334"/>
      <c r="CE21" s="335"/>
      <c r="CF21" s="22"/>
      <c r="CG21" s="324">
        <f t="shared" si="13"/>
        <v>0</v>
      </c>
      <c r="CH21" s="325"/>
      <c r="CI21" s="326"/>
      <c r="CJ21" s="324" t="str">
        <f t="shared" si="14"/>
        <v/>
      </c>
      <c r="CK21" s="325"/>
      <c r="CL21" s="326"/>
      <c r="CM21" s="30"/>
      <c r="CN21" s="30">
        <f t="shared" si="0"/>
        <v>4</v>
      </c>
      <c r="CO21" s="21"/>
      <c r="CP21" s="128" t="s">
        <v>92</v>
      </c>
      <c r="CQ21" s="125">
        <f t="shared" si="1"/>
        <v>0</v>
      </c>
      <c r="CR21" s="125">
        <f t="shared" si="15"/>
        <v>0</v>
      </c>
      <c r="CS21" s="155" t="s">
        <v>101</v>
      </c>
      <c r="CT21" s="128"/>
      <c r="CU21" s="128"/>
      <c r="CV21" s="128"/>
      <c r="CW21" s="128"/>
      <c r="CX21" s="128"/>
      <c r="CY21" s="128"/>
      <c r="CZ21" s="128"/>
      <c r="DA21" s="128"/>
      <c r="DB21" s="128"/>
      <c r="DC21" s="128"/>
      <c r="DD21" s="204">
        <f t="shared" si="16"/>
        <v>1</v>
      </c>
      <c r="DE21" s="203"/>
      <c r="DF21" s="203"/>
      <c r="DG21" s="203"/>
      <c r="DH21" s="203"/>
      <c r="DI21" s="203"/>
      <c r="DJ21" s="203"/>
      <c r="DK21" s="203"/>
      <c r="DL21" s="203"/>
      <c r="DM21" s="203"/>
      <c r="DN21" s="203"/>
      <c r="DO21" s="203"/>
      <c r="DP21" s="203"/>
      <c r="DQ21" s="203"/>
      <c r="DR21" s="203"/>
      <c r="DS21" s="203"/>
      <c r="DT21" s="203"/>
      <c r="DU21" s="203"/>
      <c r="DV21" s="203"/>
      <c r="DW21" s="203"/>
      <c r="DX21" s="203"/>
      <c r="DY21" s="203"/>
      <c r="DZ21" s="203"/>
      <c r="EA21" s="203"/>
      <c r="EB21" s="203"/>
      <c r="EC21" s="203"/>
      <c r="ED21" s="203"/>
      <c r="EE21" s="203"/>
      <c r="EF21" s="203"/>
      <c r="EG21" s="203"/>
      <c r="EH21" s="203"/>
      <c r="EI21" s="203"/>
    </row>
    <row r="22" spans="1:139" s="24" customFormat="1" ht="30.95" customHeight="1" thickBot="1" x14ac:dyDescent="0.3">
      <c r="B22" s="303"/>
      <c r="C22" s="304"/>
      <c r="D22" s="304"/>
      <c r="E22" s="304"/>
      <c r="F22" s="304"/>
      <c r="G22" s="304"/>
      <c r="H22" s="304"/>
      <c r="I22" s="305"/>
      <c r="J22" s="141"/>
      <c r="K22" s="69">
        <v>12</v>
      </c>
      <c r="L22" s="270">
        <v>42747</v>
      </c>
      <c r="M22" s="270"/>
      <c r="N22" s="270"/>
      <c r="O22" s="270"/>
      <c r="P22" s="270"/>
      <c r="Q22" s="263"/>
      <c r="R22" s="266"/>
      <c r="S22" s="266"/>
      <c r="T22" s="261"/>
      <c r="U22" s="262"/>
      <c r="V22" s="262"/>
      <c r="W22" s="263"/>
      <c r="X22" s="230" t="str">
        <f t="shared" si="2"/>
        <v/>
      </c>
      <c r="Y22" s="242" t="str">
        <f t="shared" si="3"/>
        <v/>
      </c>
      <c r="Z22" s="243"/>
      <c r="AA22" s="243"/>
      <c r="AB22" s="244"/>
      <c r="AC22" s="245">
        <v>0</v>
      </c>
      <c r="AD22" s="246"/>
      <c r="AE22" s="247"/>
      <c r="AF22" s="242" t="str">
        <f t="shared" si="4"/>
        <v/>
      </c>
      <c r="AG22" s="243"/>
      <c r="AH22" s="244"/>
      <c r="AI22" s="207" t="s">
        <v>114</v>
      </c>
      <c r="AJ22" s="207" t="s">
        <v>115</v>
      </c>
      <c r="AK22" s="254">
        <v>100</v>
      </c>
      <c r="AL22" s="254"/>
      <c r="AM22" s="209">
        <f t="shared" si="5"/>
        <v>50</v>
      </c>
      <c r="AN22" s="210">
        <f t="shared" si="6"/>
        <v>50</v>
      </c>
      <c r="AO22" s="237"/>
      <c r="AP22" s="238"/>
      <c r="AQ22" s="238"/>
      <c r="AR22" s="238"/>
      <c r="AS22" s="238"/>
      <c r="AT22" s="238"/>
      <c r="AU22" s="238"/>
      <c r="AV22" s="238"/>
      <c r="AW22" s="238"/>
      <c r="AX22" s="238"/>
      <c r="AY22" s="238"/>
      <c r="AZ22" s="238"/>
      <c r="BA22" s="238"/>
      <c r="BB22" s="238"/>
      <c r="BC22" s="238"/>
      <c r="BD22" s="238"/>
      <c r="BE22" s="238"/>
      <c r="BF22" s="238"/>
      <c r="BG22" s="238"/>
      <c r="BH22" s="238"/>
      <c r="BI22" s="238"/>
      <c r="BJ22" s="238"/>
      <c r="BK22" s="238"/>
      <c r="BL22" s="238"/>
      <c r="BM22" s="238"/>
      <c r="BN22" s="238"/>
      <c r="BO22" s="239"/>
      <c r="BP22" s="57"/>
      <c r="BQ22" s="16"/>
      <c r="BR22" s="17">
        <f t="shared" si="7"/>
        <v>0</v>
      </c>
      <c r="BS22" s="18"/>
      <c r="BT22" s="231">
        <f t="shared" si="8"/>
        <v>0</v>
      </c>
      <c r="BU22" s="232">
        <f t="shared" si="9"/>
        <v>0</v>
      </c>
      <c r="BV22" s="233">
        <f t="shared" si="10"/>
        <v>0</v>
      </c>
      <c r="BW22" s="25"/>
      <c r="BX22" s="333">
        <f t="shared" si="11"/>
        <v>0</v>
      </c>
      <c r="BY22" s="334"/>
      <c r="BZ22" s="334"/>
      <c r="CA22" s="335"/>
      <c r="CB22" s="333" t="str">
        <f t="shared" si="12"/>
        <v/>
      </c>
      <c r="CC22" s="334"/>
      <c r="CD22" s="334"/>
      <c r="CE22" s="335"/>
      <c r="CF22" s="22"/>
      <c r="CG22" s="324">
        <f t="shared" si="13"/>
        <v>0</v>
      </c>
      <c r="CH22" s="325"/>
      <c r="CI22" s="326"/>
      <c r="CJ22" s="324" t="str">
        <f t="shared" si="14"/>
        <v/>
      </c>
      <c r="CK22" s="325"/>
      <c r="CL22" s="326"/>
      <c r="CM22" s="30"/>
      <c r="CN22" s="30">
        <f t="shared" si="0"/>
        <v>5</v>
      </c>
      <c r="CO22" s="21"/>
      <c r="CP22" s="128" t="s">
        <v>92</v>
      </c>
      <c r="CQ22" s="125">
        <f t="shared" si="1"/>
        <v>0</v>
      </c>
      <c r="CR22" s="125">
        <f>IF(ISBLANK(AO22),0,1)</f>
        <v>0</v>
      </c>
      <c r="CS22" s="155" t="s">
        <v>102</v>
      </c>
      <c r="CT22" s="128"/>
      <c r="CU22" s="128"/>
      <c r="CV22" s="128"/>
      <c r="CW22" s="128"/>
      <c r="CX22" s="128"/>
      <c r="CY22" s="128"/>
      <c r="CZ22" s="128"/>
      <c r="DA22" s="128"/>
      <c r="DB22" s="128"/>
      <c r="DC22" s="128"/>
      <c r="DD22" s="204">
        <f t="shared" si="16"/>
        <v>1</v>
      </c>
      <c r="DE22" s="203"/>
      <c r="DF22" s="203"/>
      <c r="DG22" s="203"/>
      <c r="DH22" s="203"/>
      <c r="DI22" s="203"/>
      <c r="DJ22" s="203"/>
      <c r="DK22" s="203"/>
      <c r="DL22" s="203"/>
      <c r="DM22" s="203"/>
      <c r="DN22" s="203"/>
      <c r="DO22" s="203"/>
      <c r="DP22" s="203"/>
      <c r="DQ22" s="203"/>
      <c r="DR22" s="203"/>
      <c r="DS22" s="203"/>
      <c r="DT22" s="203"/>
      <c r="DU22" s="203"/>
      <c r="DV22" s="203"/>
      <c r="DW22" s="203"/>
      <c r="DX22" s="203"/>
      <c r="DY22" s="203"/>
      <c r="DZ22" s="203"/>
      <c r="EA22" s="203"/>
      <c r="EB22" s="203"/>
      <c r="EC22" s="203"/>
      <c r="ED22" s="203"/>
      <c r="EE22" s="203"/>
      <c r="EF22" s="203"/>
      <c r="EG22" s="203"/>
      <c r="EH22" s="203"/>
      <c r="EI22" s="203"/>
    </row>
    <row r="23" spans="1:139" s="24" customFormat="1" ht="30.95" customHeight="1" thickBot="1" x14ac:dyDescent="0.35">
      <c r="B23" s="350" t="s">
        <v>30</v>
      </c>
      <c r="C23" s="351"/>
      <c r="D23" s="351"/>
      <c r="E23" s="351"/>
      <c r="F23" s="351"/>
      <c r="G23" s="351"/>
      <c r="H23" s="351"/>
      <c r="I23" s="352"/>
      <c r="J23" s="141"/>
      <c r="K23" s="69">
        <v>13</v>
      </c>
      <c r="L23" s="270">
        <v>42748</v>
      </c>
      <c r="M23" s="270"/>
      <c r="N23" s="270"/>
      <c r="O23" s="270"/>
      <c r="P23" s="270"/>
      <c r="Q23" s="263"/>
      <c r="R23" s="266"/>
      <c r="S23" s="266"/>
      <c r="T23" s="261"/>
      <c r="U23" s="262"/>
      <c r="V23" s="262"/>
      <c r="W23" s="263"/>
      <c r="X23" s="230" t="str">
        <f t="shared" si="2"/>
        <v/>
      </c>
      <c r="Y23" s="242" t="str">
        <f t="shared" si="3"/>
        <v/>
      </c>
      <c r="Z23" s="243"/>
      <c r="AA23" s="243"/>
      <c r="AB23" s="244"/>
      <c r="AC23" s="245">
        <v>0</v>
      </c>
      <c r="AD23" s="246"/>
      <c r="AE23" s="247"/>
      <c r="AF23" s="242" t="str">
        <f t="shared" si="4"/>
        <v/>
      </c>
      <c r="AG23" s="243"/>
      <c r="AH23" s="244"/>
      <c r="AI23" s="207"/>
      <c r="AJ23" s="207"/>
      <c r="AK23" s="254"/>
      <c r="AL23" s="254"/>
      <c r="AM23" s="209">
        <f t="shared" si="5"/>
        <v>0</v>
      </c>
      <c r="AN23" s="210">
        <f t="shared" si="6"/>
        <v>0</v>
      </c>
      <c r="AO23" s="237"/>
      <c r="AP23" s="238"/>
      <c r="AQ23" s="238"/>
      <c r="AR23" s="238"/>
      <c r="AS23" s="238"/>
      <c r="AT23" s="238"/>
      <c r="AU23" s="238"/>
      <c r="AV23" s="238"/>
      <c r="AW23" s="238"/>
      <c r="AX23" s="238"/>
      <c r="AY23" s="238"/>
      <c r="AZ23" s="238"/>
      <c r="BA23" s="238"/>
      <c r="BB23" s="238"/>
      <c r="BC23" s="238"/>
      <c r="BD23" s="238"/>
      <c r="BE23" s="238"/>
      <c r="BF23" s="238"/>
      <c r="BG23" s="238"/>
      <c r="BH23" s="238"/>
      <c r="BI23" s="238"/>
      <c r="BJ23" s="238"/>
      <c r="BK23" s="238"/>
      <c r="BL23" s="238"/>
      <c r="BM23" s="238"/>
      <c r="BN23" s="238"/>
      <c r="BO23" s="239"/>
      <c r="BP23" s="57"/>
      <c r="BQ23" s="16"/>
      <c r="BR23" s="17">
        <f t="shared" si="7"/>
        <v>0</v>
      </c>
      <c r="BS23" s="18"/>
      <c r="BT23" s="231">
        <f t="shared" si="8"/>
        <v>0</v>
      </c>
      <c r="BU23" s="232">
        <f t="shared" si="9"/>
        <v>0</v>
      </c>
      <c r="BV23" s="233">
        <f t="shared" si="10"/>
        <v>0</v>
      </c>
      <c r="BW23" s="25"/>
      <c r="BX23" s="333">
        <f t="shared" si="11"/>
        <v>0</v>
      </c>
      <c r="BY23" s="334"/>
      <c r="BZ23" s="334"/>
      <c r="CA23" s="335"/>
      <c r="CB23" s="333" t="str">
        <f t="shared" si="12"/>
        <v/>
      </c>
      <c r="CC23" s="334"/>
      <c r="CD23" s="334"/>
      <c r="CE23" s="335"/>
      <c r="CF23" s="22"/>
      <c r="CG23" s="324">
        <f t="shared" si="13"/>
        <v>0</v>
      </c>
      <c r="CH23" s="325"/>
      <c r="CI23" s="326"/>
      <c r="CJ23" s="324" t="str">
        <f t="shared" si="14"/>
        <v/>
      </c>
      <c r="CK23" s="325"/>
      <c r="CL23" s="326"/>
      <c r="CM23" s="30"/>
      <c r="CN23" s="30">
        <f t="shared" si="0"/>
        <v>6</v>
      </c>
      <c r="CO23" s="21"/>
      <c r="CP23" s="128" t="s">
        <v>92</v>
      </c>
      <c r="CQ23" s="125">
        <f t="shared" si="1"/>
        <v>0</v>
      </c>
      <c r="CR23" s="125">
        <f t="shared" si="15"/>
        <v>0</v>
      </c>
      <c r="CS23" s="154" t="s">
        <v>76</v>
      </c>
      <c r="CT23" s="128"/>
      <c r="CU23" s="128"/>
      <c r="CV23" s="128"/>
      <c r="CW23" s="128"/>
      <c r="CX23" s="128"/>
      <c r="CY23" s="128"/>
      <c r="CZ23" s="128"/>
      <c r="DA23" s="128"/>
      <c r="DB23" s="128"/>
      <c r="DC23" s="128"/>
      <c r="DD23" s="204">
        <f t="shared" si="16"/>
        <v>1</v>
      </c>
      <c r="DE23" s="203"/>
      <c r="DF23" s="203"/>
      <c r="DG23" s="203"/>
      <c r="DH23" s="203"/>
      <c r="DI23" s="203"/>
      <c r="DJ23" s="203"/>
      <c r="DK23" s="203"/>
      <c r="DL23" s="203"/>
      <c r="DM23" s="203"/>
      <c r="DN23" s="203"/>
      <c r="DO23" s="203"/>
      <c r="DP23" s="203"/>
      <c r="DQ23" s="203"/>
      <c r="DR23" s="203"/>
      <c r="DS23" s="203"/>
      <c r="DT23" s="203"/>
      <c r="DU23" s="203"/>
      <c r="DV23" s="203"/>
      <c r="DW23" s="203"/>
      <c r="DX23" s="203"/>
      <c r="DY23" s="203"/>
      <c r="DZ23" s="203"/>
      <c r="EA23" s="203"/>
      <c r="EB23" s="203"/>
      <c r="EC23" s="203"/>
      <c r="ED23" s="203"/>
      <c r="EE23" s="203"/>
      <c r="EF23" s="203"/>
      <c r="EG23" s="203"/>
      <c r="EH23" s="203"/>
      <c r="EI23" s="203"/>
    </row>
    <row r="24" spans="1:139" s="24" customFormat="1" ht="30.95" customHeight="1" thickBot="1" x14ac:dyDescent="0.3">
      <c r="B24" s="72" t="s">
        <v>54</v>
      </c>
      <c r="C24" s="347"/>
      <c r="D24" s="347"/>
      <c r="E24" s="347"/>
      <c r="F24" s="73" t="s">
        <v>11</v>
      </c>
      <c r="G24" s="348"/>
      <c r="H24" s="348"/>
      <c r="I24" s="349"/>
      <c r="J24" s="141">
        <f>IF(ISBLANK(C24),0,1)</f>
        <v>0</v>
      </c>
      <c r="K24" s="69">
        <v>14</v>
      </c>
      <c r="L24" s="270">
        <v>42749</v>
      </c>
      <c r="M24" s="270"/>
      <c r="N24" s="270"/>
      <c r="O24" s="270"/>
      <c r="P24" s="270"/>
      <c r="Q24" s="263"/>
      <c r="R24" s="266"/>
      <c r="S24" s="266"/>
      <c r="T24" s="261"/>
      <c r="U24" s="262"/>
      <c r="V24" s="262"/>
      <c r="W24" s="263"/>
      <c r="X24" s="230" t="str">
        <f t="shared" si="2"/>
        <v/>
      </c>
      <c r="Y24" s="242" t="str">
        <f t="shared" si="3"/>
        <v/>
      </c>
      <c r="Z24" s="243"/>
      <c r="AA24" s="243"/>
      <c r="AB24" s="244"/>
      <c r="AC24" s="245">
        <v>0</v>
      </c>
      <c r="AD24" s="246"/>
      <c r="AE24" s="247"/>
      <c r="AF24" s="242" t="str">
        <f t="shared" si="4"/>
        <v/>
      </c>
      <c r="AG24" s="243"/>
      <c r="AH24" s="244"/>
      <c r="AI24" s="207"/>
      <c r="AJ24" s="207"/>
      <c r="AK24" s="254"/>
      <c r="AL24" s="254"/>
      <c r="AM24" s="209">
        <f t="shared" si="5"/>
        <v>0</v>
      </c>
      <c r="AN24" s="210">
        <f t="shared" si="6"/>
        <v>0</v>
      </c>
      <c r="AO24" s="237"/>
      <c r="AP24" s="238"/>
      <c r="AQ24" s="238"/>
      <c r="AR24" s="238"/>
      <c r="AS24" s="238"/>
      <c r="AT24" s="238"/>
      <c r="AU24" s="238"/>
      <c r="AV24" s="238"/>
      <c r="AW24" s="238"/>
      <c r="AX24" s="238"/>
      <c r="AY24" s="238"/>
      <c r="AZ24" s="238"/>
      <c r="BA24" s="238"/>
      <c r="BB24" s="238"/>
      <c r="BC24" s="238"/>
      <c r="BD24" s="238"/>
      <c r="BE24" s="238"/>
      <c r="BF24" s="238"/>
      <c r="BG24" s="238"/>
      <c r="BH24" s="238"/>
      <c r="BI24" s="238"/>
      <c r="BJ24" s="238"/>
      <c r="BK24" s="238"/>
      <c r="BL24" s="238"/>
      <c r="BM24" s="238"/>
      <c r="BN24" s="238"/>
      <c r="BO24" s="239"/>
      <c r="BP24" s="57"/>
      <c r="BQ24" s="16"/>
      <c r="BR24" s="17">
        <f t="shared" si="7"/>
        <v>0</v>
      </c>
      <c r="BS24" s="18"/>
      <c r="BT24" s="231">
        <f t="shared" si="8"/>
        <v>0</v>
      </c>
      <c r="BU24" s="232">
        <f t="shared" si="9"/>
        <v>0</v>
      </c>
      <c r="BV24" s="233">
        <f t="shared" si="10"/>
        <v>0</v>
      </c>
      <c r="BW24" s="25"/>
      <c r="BX24" s="333">
        <f t="shared" si="11"/>
        <v>0</v>
      </c>
      <c r="BY24" s="334"/>
      <c r="BZ24" s="334"/>
      <c r="CA24" s="335"/>
      <c r="CB24" s="333" t="str">
        <f t="shared" si="12"/>
        <v/>
      </c>
      <c r="CC24" s="334"/>
      <c r="CD24" s="334"/>
      <c r="CE24" s="335"/>
      <c r="CF24" s="22"/>
      <c r="CG24" s="324">
        <f t="shared" si="13"/>
        <v>0</v>
      </c>
      <c r="CH24" s="325"/>
      <c r="CI24" s="326"/>
      <c r="CJ24" s="324" t="str">
        <f t="shared" si="14"/>
        <v/>
      </c>
      <c r="CK24" s="325"/>
      <c r="CL24" s="326"/>
      <c r="CM24" s="30"/>
      <c r="CN24" s="30">
        <f t="shared" si="0"/>
        <v>7</v>
      </c>
      <c r="CO24" s="21"/>
      <c r="CP24" s="128" t="s">
        <v>92</v>
      </c>
      <c r="CQ24" s="125">
        <f t="shared" si="1"/>
        <v>0</v>
      </c>
      <c r="CR24" s="125">
        <f t="shared" si="15"/>
        <v>0</v>
      </c>
      <c r="CS24" s="154" t="s">
        <v>77</v>
      </c>
      <c r="CT24" s="128"/>
      <c r="CU24" s="128"/>
      <c r="CV24" s="128"/>
      <c r="CW24" s="128"/>
      <c r="CX24" s="128"/>
      <c r="CY24" s="128"/>
      <c r="CZ24" s="128"/>
      <c r="DA24" s="128"/>
      <c r="DB24" s="128"/>
      <c r="DC24" s="128"/>
      <c r="DD24" s="204">
        <f t="shared" si="16"/>
        <v>1</v>
      </c>
      <c r="DE24" s="203"/>
      <c r="DF24" s="203"/>
      <c r="DG24" s="203"/>
      <c r="DH24" s="203"/>
      <c r="DI24" s="203"/>
      <c r="DJ24" s="203"/>
      <c r="DK24" s="203"/>
      <c r="DL24" s="203"/>
      <c r="DM24" s="203"/>
      <c r="DN24" s="203"/>
      <c r="DO24" s="203"/>
      <c r="DP24" s="203"/>
      <c r="DQ24" s="203"/>
      <c r="DR24" s="203"/>
      <c r="DS24" s="203"/>
      <c r="DT24" s="203"/>
      <c r="DU24" s="203"/>
      <c r="DV24" s="203"/>
      <c r="DW24" s="203"/>
      <c r="DX24" s="203"/>
      <c r="DY24" s="203"/>
      <c r="DZ24" s="203"/>
      <c r="EA24" s="203"/>
      <c r="EB24" s="203"/>
      <c r="EC24" s="203"/>
      <c r="ED24" s="203"/>
      <c r="EE24" s="203"/>
      <c r="EF24" s="203"/>
      <c r="EG24" s="203"/>
      <c r="EH24" s="203"/>
      <c r="EI24" s="203"/>
    </row>
    <row r="25" spans="1:139" s="24" customFormat="1" ht="30.95" customHeight="1" thickBot="1" x14ac:dyDescent="0.3">
      <c r="B25" s="303" t="s">
        <v>130</v>
      </c>
      <c r="C25" s="304"/>
      <c r="D25" s="304"/>
      <c r="E25" s="304"/>
      <c r="F25" s="304"/>
      <c r="G25" s="304"/>
      <c r="H25" s="304"/>
      <c r="I25" s="305"/>
      <c r="J25" s="141">
        <f>IF(ISBLANK(G24),0,1)</f>
        <v>0</v>
      </c>
      <c r="K25" s="69">
        <v>15</v>
      </c>
      <c r="L25" s="270">
        <v>42750</v>
      </c>
      <c r="M25" s="270"/>
      <c r="N25" s="270"/>
      <c r="O25" s="270"/>
      <c r="P25" s="270"/>
      <c r="Q25" s="263"/>
      <c r="R25" s="266"/>
      <c r="S25" s="266"/>
      <c r="T25" s="261"/>
      <c r="U25" s="262"/>
      <c r="V25" s="262"/>
      <c r="W25" s="263"/>
      <c r="X25" s="230" t="str">
        <f t="shared" si="2"/>
        <v/>
      </c>
      <c r="Y25" s="242" t="str">
        <f t="shared" si="3"/>
        <v/>
      </c>
      <c r="Z25" s="243"/>
      <c r="AA25" s="243"/>
      <c r="AB25" s="244"/>
      <c r="AC25" s="245">
        <v>0</v>
      </c>
      <c r="AD25" s="246"/>
      <c r="AE25" s="247"/>
      <c r="AF25" s="242" t="str">
        <f t="shared" si="4"/>
        <v/>
      </c>
      <c r="AG25" s="243"/>
      <c r="AH25" s="244"/>
      <c r="AI25" s="207"/>
      <c r="AJ25" s="207"/>
      <c r="AK25" s="254"/>
      <c r="AL25" s="254"/>
      <c r="AM25" s="209">
        <f t="shared" si="5"/>
        <v>0</v>
      </c>
      <c r="AN25" s="210">
        <f t="shared" si="6"/>
        <v>0</v>
      </c>
      <c r="AO25" s="237"/>
      <c r="AP25" s="238"/>
      <c r="AQ25" s="238"/>
      <c r="AR25" s="238"/>
      <c r="AS25" s="238"/>
      <c r="AT25" s="238"/>
      <c r="AU25" s="238"/>
      <c r="AV25" s="238"/>
      <c r="AW25" s="238"/>
      <c r="AX25" s="238"/>
      <c r="AY25" s="238"/>
      <c r="AZ25" s="238"/>
      <c r="BA25" s="238"/>
      <c r="BB25" s="238"/>
      <c r="BC25" s="238"/>
      <c r="BD25" s="238"/>
      <c r="BE25" s="238"/>
      <c r="BF25" s="238"/>
      <c r="BG25" s="238"/>
      <c r="BH25" s="238"/>
      <c r="BI25" s="238"/>
      <c r="BJ25" s="238"/>
      <c r="BK25" s="238"/>
      <c r="BL25" s="238"/>
      <c r="BM25" s="238"/>
      <c r="BN25" s="238"/>
      <c r="BO25" s="239"/>
      <c r="BP25" s="57"/>
      <c r="BQ25" s="16"/>
      <c r="BR25" s="17">
        <f t="shared" si="7"/>
        <v>0</v>
      </c>
      <c r="BS25" s="18"/>
      <c r="BT25" s="231">
        <f t="shared" si="8"/>
        <v>0</v>
      </c>
      <c r="BU25" s="232">
        <f t="shared" si="9"/>
        <v>0</v>
      </c>
      <c r="BV25" s="233">
        <f t="shared" si="10"/>
        <v>0</v>
      </c>
      <c r="BW25" s="25"/>
      <c r="BX25" s="333">
        <f t="shared" si="11"/>
        <v>0</v>
      </c>
      <c r="BY25" s="334"/>
      <c r="BZ25" s="334"/>
      <c r="CA25" s="335"/>
      <c r="CB25" s="333" t="str">
        <f t="shared" si="12"/>
        <v/>
      </c>
      <c r="CC25" s="334"/>
      <c r="CD25" s="334"/>
      <c r="CE25" s="335"/>
      <c r="CF25" s="22"/>
      <c r="CG25" s="324">
        <f t="shared" si="13"/>
        <v>0</v>
      </c>
      <c r="CH25" s="325"/>
      <c r="CI25" s="326"/>
      <c r="CJ25" s="324" t="str">
        <f t="shared" si="14"/>
        <v/>
      </c>
      <c r="CK25" s="325"/>
      <c r="CL25" s="326"/>
      <c r="CM25" s="30"/>
      <c r="CN25" s="30">
        <f t="shared" si="0"/>
        <v>1</v>
      </c>
      <c r="CO25" s="21"/>
      <c r="CP25" s="128" t="s">
        <v>92</v>
      </c>
      <c r="CQ25" s="125">
        <f t="shared" si="1"/>
        <v>0</v>
      </c>
      <c r="CR25" s="125">
        <f t="shared" si="15"/>
        <v>0</v>
      </c>
      <c r="CS25" s="154" t="s">
        <v>78</v>
      </c>
      <c r="CT25" s="128"/>
      <c r="CU25" s="128"/>
      <c r="CV25" s="128"/>
      <c r="CW25" s="128"/>
      <c r="CX25" s="128"/>
      <c r="CY25" s="128"/>
      <c r="CZ25" s="128"/>
      <c r="DA25" s="128"/>
      <c r="DB25" s="128"/>
      <c r="DC25" s="128"/>
      <c r="DD25" s="204">
        <f t="shared" si="16"/>
        <v>1</v>
      </c>
      <c r="DE25" s="203"/>
      <c r="DF25" s="203"/>
      <c r="DG25" s="203"/>
      <c r="DH25" s="203"/>
      <c r="DI25" s="203"/>
      <c r="DJ25" s="203"/>
      <c r="DK25" s="203"/>
      <c r="DL25" s="203"/>
      <c r="DM25" s="203"/>
      <c r="DN25" s="203"/>
      <c r="DO25" s="203"/>
      <c r="DP25" s="203"/>
      <c r="DQ25" s="203"/>
      <c r="DR25" s="203"/>
      <c r="DS25" s="203"/>
      <c r="DT25" s="203"/>
      <c r="DU25" s="203"/>
      <c r="DV25" s="203"/>
      <c r="DW25" s="203"/>
      <c r="DX25" s="203"/>
      <c r="DY25" s="203"/>
      <c r="DZ25" s="203"/>
      <c r="EA25" s="203"/>
      <c r="EB25" s="203"/>
      <c r="EC25" s="203"/>
      <c r="ED25" s="203"/>
      <c r="EE25" s="203"/>
      <c r="EF25" s="203"/>
      <c r="EG25" s="203"/>
      <c r="EH25" s="203"/>
      <c r="EI25" s="203"/>
    </row>
    <row r="26" spans="1:139" s="24" customFormat="1" ht="30.95" customHeight="1" thickBot="1" x14ac:dyDescent="0.3">
      <c r="B26" s="74"/>
      <c r="C26" s="75"/>
      <c r="D26" s="353"/>
      <c r="E26" s="354"/>
      <c r="F26" s="354"/>
      <c r="G26" s="354"/>
      <c r="H26" s="355"/>
      <c r="I26" s="76"/>
      <c r="J26" s="141">
        <f>IF(ISBLANK(D26),0,1)</f>
        <v>0</v>
      </c>
      <c r="K26" s="69">
        <v>16</v>
      </c>
      <c r="L26" s="270">
        <v>42751</v>
      </c>
      <c r="M26" s="270"/>
      <c r="N26" s="270"/>
      <c r="O26" s="270"/>
      <c r="P26" s="270"/>
      <c r="Q26" s="263"/>
      <c r="R26" s="266"/>
      <c r="S26" s="266"/>
      <c r="T26" s="261"/>
      <c r="U26" s="262"/>
      <c r="V26" s="262"/>
      <c r="W26" s="263"/>
      <c r="X26" s="230" t="str">
        <f t="shared" si="2"/>
        <v/>
      </c>
      <c r="Y26" s="242" t="str">
        <f t="shared" si="3"/>
        <v/>
      </c>
      <c r="Z26" s="243"/>
      <c r="AA26" s="243"/>
      <c r="AB26" s="244"/>
      <c r="AC26" s="245">
        <v>0</v>
      </c>
      <c r="AD26" s="246"/>
      <c r="AE26" s="247"/>
      <c r="AF26" s="242" t="str">
        <f t="shared" si="4"/>
        <v/>
      </c>
      <c r="AG26" s="243"/>
      <c r="AH26" s="244"/>
      <c r="AI26" s="207"/>
      <c r="AJ26" s="207"/>
      <c r="AK26" s="254"/>
      <c r="AL26" s="254"/>
      <c r="AM26" s="209">
        <f t="shared" si="5"/>
        <v>0</v>
      </c>
      <c r="AN26" s="210">
        <f t="shared" si="6"/>
        <v>0</v>
      </c>
      <c r="AO26" s="237"/>
      <c r="AP26" s="238"/>
      <c r="AQ26" s="238"/>
      <c r="AR26" s="238"/>
      <c r="AS26" s="238"/>
      <c r="AT26" s="238"/>
      <c r="AU26" s="238"/>
      <c r="AV26" s="238"/>
      <c r="AW26" s="238"/>
      <c r="AX26" s="238"/>
      <c r="AY26" s="238"/>
      <c r="AZ26" s="238"/>
      <c r="BA26" s="238"/>
      <c r="BB26" s="238"/>
      <c r="BC26" s="238"/>
      <c r="BD26" s="238"/>
      <c r="BE26" s="238"/>
      <c r="BF26" s="238"/>
      <c r="BG26" s="238"/>
      <c r="BH26" s="238"/>
      <c r="BI26" s="238"/>
      <c r="BJ26" s="238"/>
      <c r="BK26" s="238"/>
      <c r="BL26" s="238"/>
      <c r="BM26" s="238"/>
      <c r="BN26" s="238"/>
      <c r="BO26" s="239"/>
      <c r="BP26" s="57"/>
      <c r="BQ26" s="16"/>
      <c r="BR26" s="17">
        <f t="shared" si="7"/>
        <v>0</v>
      </c>
      <c r="BS26" s="18"/>
      <c r="BT26" s="231">
        <f t="shared" si="8"/>
        <v>0</v>
      </c>
      <c r="BU26" s="232">
        <f t="shared" si="9"/>
        <v>0</v>
      </c>
      <c r="BV26" s="233">
        <f t="shared" si="10"/>
        <v>0</v>
      </c>
      <c r="BW26" s="25"/>
      <c r="BX26" s="333">
        <f t="shared" si="11"/>
        <v>0</v>
      </c>
      <c r="BY26" s="334"/>
      <c r="BZ26" s="334"/>
      <c r="CA26" s="335"/>
      <c r="CB26" s="333" t="str">
        <f t="shared" si="12"/>
        <v/>
      </c>
      <c r="CC26" s="334"/>
      <c r="CD26" s="334"/>
      <c r="CE26" s="335"/>
      <c r="CF26" s="22"/>
      <c r="CG26" s="324">
        <f t="shared" si="13"/>
        <v>0</v>
      </c>
      <c r="CH26" s="325"/>
      <c r="CI26" s="326"/>
      <c r="CJ26" s="324" t="str">
        <f t="shared" si="14"/>
        <v/>
      </c>
      <c r="CK26" s="325"/>
      <c r="CL26" s="326"/>
      <c r="CM26" s="30"/>
      <c r="CN26" s="30">
        <f t="shared" si="0"/>
        <v>2</v>
      </c>
      <c r="CO26" s="21"/>
      <c r="CP26" s="128" t="s">
        <v>92</v>
      </c>
      <c r="CQ26" s="125">
        <f t="shared" si="1"/>
        <v>0</v>
      </c>
      <c r="CR26" s="125">
        <f t="shared" si="15"/>
        <v>0</v>
      </c>
      <c r="CS26" s="154" t="s">
        <v>79</v>
      </c>
      <c r="CT26" s="128"/>
      <c r="CU26" s="128"/>
      <c r="CV26" s="128"/>
      <c r="CW26" s="128"/>
      <c r="CX26" s="128"/>
      <c r="CY26" s="128"/>
      <c r="CZ26" s="128"/>
      <c r="DA26" s="128"/>
      <c r="DB26" s="128"/>
      <c r="DC26" s="128"/>
      <c r="DD26" s="204">
        <f t="shared" si="16"/>
        <v>1</v>
      </c>
      <c r="DE26" s="203"/>
      <c r="DF26" s="203"/>
      <c r="DG26" s="203"/>
      <c r="DH26" s="203"/>
      <c r="DI26" s="203"/>
      <c r="DJ26" s="203"/>
      <c r="DK26" s="203"/>
      <c r="DL26" s="203"/>
      <c r="DM26" s="203"/>
      <c r="DN26" s="203"/>
      <c r="DO26" s="203"/>
      <c r="DP26" s="203"/>
      <c r="DQ26" s="203"/>
      <c r="DR26" s="203"/>
      <c r="DS26" s="203"/>
      <c r="DT26" s="203"/>
      <c r="DU26" s="203"/>
      <c r="DV26" s="203"/>
      <c r="DW26" s="203"/>
      <c r="DX26" s="203"/>
      <c r="DY26" s="203"/>
      <c r="DZ26" s="203"/>
      <c r="EA26" s="203"/>
      <c r="EB26" s="203"/>
      <c r="EC26" s="203"/>
      <c r="ED26" s="203"/>
      <c r="EE26" s="203"/>
      <c r="EF26" s="203"/>
      <c r="EG26" s="203"/>
      <c r="EH26" s="203"/>
      <c r="EI26" s="203"/>
    </row>
    <row r="27" spans="1:139" s="24" customFormat="1" ht="30.95" customHeight="1" thickTop="1" thickBot="1" x14ac:dyDescent="0.3">
      <c r="A27" s="77"/>
      <c r="B27" s="517"/>
      <c r="C27" s="518"/>
      <c r="D27" s="518"/>
      <c r="E27" s="518"/>
      <c r="F27" s="518"/>
      <c r="G27" s="518"/>
      <c r="H27" s="518"/>
      <c r="I27" s="519"/>
      <c r="J27" s="141"/>
      <c r="K27" s="69">
        <v>17</v>
      </c>
      <c r="L27" s="270">
        <v>42752</v>
      </c>
      <c r="M27" s="270"/>
      <c r="N27" s="270"/>
      <c r="O27" s="270"/>
      <c r="P27" s="270"/>
      <c r="Q27" s="263"/>
      <c r="R27" s="266"/>
      <c r="S27" s="266"/>
      <c r="T27" s="261"/>
      <c r="U27" s="262"/>
      <c r="V27" s="262"/>
      <c r="W27" s="263"/>
      <c r="X27" s="230" t="str">
        <f t="shared" si="2"/>
        <v/>
      </c>
      <c r="Y27" s="242" t="str">
        <f t="shared" si="3"/>
        <v/>
      </c>
      <c r="Z27" s="243"/>
      <c r="AA27" s="243"/>
      <c r="AB27" s="244"/>
      <c r="AC27" s="245">
        <v>0</v>
      </c>
      <c r="AD27" s="246"/>
      <c r="AE27" s="247"/>
      <c r="AF27" s="242" t="str">
        <f t="shared" si="4"/>
        <v/>
      </c>
      <c r="AG27" s="243"/>
      <c r="AH27" s="244"/>
      <c r="AI27" s="207"/>
      <c r="AJ27" s="207"/>
      <c r="AK27" s="254"/>
      <c r="AL27" s="254"/>
      <c r="AM27" s="209">
        <f t="shared" si="5"/>
        <v>0</v>
      </c>
      <c r="AN27" s="210">
        <f t="shared" si="6"/>
        <v>0</v>
      </c>
      <c r="AO27" s="237"/>
      <c r="AP27" s="238"/>
      <c r="AQ27" s="238"/>
      <c r="AR27" s="238"/>
      <c r="AS27" s="238"/>
      <c r="AT27" s="238"/>
      <c r="AU27" s="238"/>
      <c r="AV27" s="238"/>
      <c r="AW27" s="238"/>
      <c r="AX27" s="238"/>
      <c r="AY27" s="238"/>
      <c r="AZ27" s="238"/>
      <c r="BA27" s="238"/>
      <c r="BB27" s="238"/>
      <c r="BC27" s="238"/>
      <c r="BD27" s="238"/>
      <c r="BE27" s="238"/>
      <c r="BF27" s="238"/>
      <c r="BG27" s="238"/>
      <c r="BH27" s="238"/>
      <c r="BI27" s="238"/>
      <c r="BJ27" s="238"/>
      <c r="BK27" s="238"/>
      <c r="BL27" s="238"/>
      <c r="BM27" s="238"/>
      <c r="BN27" s="238"/>
      <c r="BO27" s="239"/>
      <c r="BP27" s="57"/>
      <c r="BQ27" s="16"/>
      <c r="BR27" s="17">
        <f t="shared" si="7"/>
        <v>0</v>
      </c>
      <c r="BS27" s="18"/>
      <c r="BT27" s="231">
        <f t="shared" si="8"/>
        <v>0</v>
      </c>
      <c r="BU27" s="232">
        <f t="shared" si="9"/>
        <v>0</v>
      </c>
      <c r="BV27" s="233">
        <f t="shared" si="10"/>
        <v>0</v>
      </c>
      <c r="BW27" s="25"/>
      <c r="BX27" s="333">
        <f t="shared" si="11"/>
        <v>0</v>
      </c>
      <c r="BY27" s="334"/>
      <c r="BZ27" s="334"/>
      <c r="CA27" s="335"/>
      <c r="CB27" s="333" t="str">
        <f t="shared" si="12"/>
        <v/>
      </c>
      <c r="CC27" s="334"/>
      <c r="CD27" s="334"/>
      <c r="CE27" s="335"/>
      <c r="CF27" s="22"/>
      <c r="CG27" s="324">
        <f t="shared" si="13"/>
        <v>0</v>
      </c>
      <c r="CH27" s="325"/>
      <c r="CI27" s="326"/>
      <c r="CJ27" s="324" t="str">
        <f t="shared" si="14"/>
        <v/>
      </c>
      <c r="CK27" s="325"/>
      <c r="CL27" s="326"/>
      <c r="CM27" s="30"/>
      <c r="CN27" s="30">
        <f t="shared" si="0"/>
        <v>3</v>
      </c>
      <c r="CO27" s="21"/>
      <c r="CP27" s="128" t="s">
        <v>92</v>
      </c>
      <c r="CQ27" s="125">
        <f t="shared" si="1"/>
        <v>0</v>
      </c>
      <c r="CR27" s="125">
        <f t="shared" si="15"/>
        <v>0</v>
      </c>
      <c r="CS27" s="154" t="s">
        <v>80</v>
      </c>
      <c r="CT27" s="128"/>
      <c r="CU27" s="128"/>
      <c r="CV27" s="128"/>
      <c r="CW27" s="128"/>
      <c r="CX27" s="128"/>
      <c r="CY27" s="128"/>
      <c r="CZ27" s="128"/>
      <c r="DA27" s="128"/>
      <c r="DB27" s="128"/>
      <c r="DC27" s="128"/>
      <c r="DD27" s="204">
        <f t="shared" si="16"/>
        <v>1</v>
      </c>
      <c r="DE27" s="203"/>
      <c r="DF27" s="203"/>
      <c r="DG27" s="203"/>
      <c r="DH27" s="203"/>
      <c r="DI27" s="203"/>
      <c r="DJ27" s="203"/>
      <c r="DK27" s="203"/>
      <c r="DL27" s="203"/>
      <c r="DM27" s="203"/>
      <c r="DN27" s="203"/>
      <c r="DO27" s="203"/>
      <c r="DP27" s="203"/>
      <c r="DQ27" s="203"/>
      <c r="DR27" s="203"/>
      <c r="DS27" s="203"/>
      <c r="DT27" s="203"/>
      <c r="DU27" s="203"/>
      <c r="DV27" s="203"/>
      <c r="DW27" s="203"/>
      <c r="DX27" s="203"/>
      <c r="DY27" s="203"/>
      <c r="DZ27" s="203"/>
      <c r="EA27" s="203"/>
      <c r="EB27" s="203"/>
      <c r="EC27" s="203"/>
      <c r="ED27" s="203"/>
      <c r="EE27" s="203"/>
      <c r="EF27" s="203"/>
      <c r="EG27" s="203"/>
      <c r="EH27" s="203"/>
      <c r="EI27" s="203"/>
    </row>
    <row r="28" spans="1:139" s="24" customFormat="1" ht="30.95" customHeight="1" thickBot="1" x14ac:dyDescent="0.3">
      <c r="A28" s="77"/>
      <c r="B28" s="356" t="s">
        <v>131</v>
      </c>
      <c r="C28" s="357"/>
      <c r="D28" s="357"/>
      <c r="E28" s="357"/>
      <c r="F28" s="357"/>
      <c r="G28" s="357"/>
      <c r="H28" s="357"/>
      <c r="I28" s="358"/>
      <c r="J28" s="141"/>
      <c r="K28" s="69">
        <v>18</v>
      </c>
      <c r="L28" s="270">
        <v>42753</v>
      </c>
      <c r="M28" s="270"/>
      <c r="N28" s="270"/>
      <c r="O28" s="270"/>
      <c r="P28" s="270"/>
      <c r="Q28" s="263"/>
      <c r="R28" s="266"/>
      <c r="S28" s="266"/>
      <c r="T28" s="261"/>
      <c r="U28" s="262"/>
      <c r="V28" s="262"/>
      <c r="W28" s="263"/>
      <c r="X28" s="230" t="str">
        <f t="shared" si="2"/>
        <v/>
      </c>
      <c r="Y28" s="242" t="str">
        <f t="shared" si="3"/>
        <v/>
      </c>
      <c r="Z28" s="243"/>
      <c r="AA28" s="243"/>
      <c r="AB28" s="244"/>
      <c r="AC28" s="245">
        <v>0</v>
      </c>
      <c r="AD28" s="246"/>
      <c r="AE28" s="247"/>
      <c r="AF28" s="242" t="str">
        <f t="shared" si="4"/>
        <v/>
      </c>
      <c r="AG28" s="243"/>
      <c r="AH28" s="244"/>
      <c r="AI28" s="207"/>
      <c r="AJ28" s="207"/>
      <c r="AK28" s="254"/>
      <c r="AL28" s="254"/>
      <c r="AM28" s="209">
        <f t="shared" si="5"/>
        <v>0</v>
      </c>
      <c r="AN28" s="210">
        <f t="shared" si="6"/>
        <v>0</v>
      </c>
      <c r="AO28" s="237"/>
      <c r="AP28" s="238"/>
      <c r="AQ28" s="238"/>
      <c r="AR28" s="238"/>
      <c r="AS28" s="238"/>
      <c r="AT28" s="238"/>
      <c r="AU28" s="238"/>
      <c r="AV28" s="238"/>
      <c r="AW28" s="238"/>
      <c r="AX28" s="238"/>
      <c r="AY28" s="238"/>
      <c r="AZ28" s="238"/>
      <c r="BA28" s="238"/>
      <c r="BB28" s="238"/>
      <c r="BC28" s="238"/>
      <c r="BD28" s="238"/>
      <c r="BE28" s="238"/>
      <c r="BF28" s="238"/>
      <c r="BG28" s="238"/>
      <c r="BH28" s="238"/>
      <c r="BI28" s="238"/>
      <c r="BJ28" s="238"/>
      <c r="BK28" s="238"/>
      <c r="BL28" s="238"/>
      <c r="BM28" s="238"/>
      <c r="BN28" s="238"/>
      <c r="BO28" s="239"/>
      <c r="BP28" s="57"/>
      <c r="BQ28" s="16"/>
      <c r="BR28" s="17">
        <f t="shared" si="7"/>
        <v>0</v>
      </c>
      <c r="BS28" s="18"/>
      <c r="BT28" s="231">
        <f t="shared" si="8"/>
        <v>0</v>
      </c>
      <c r="BU28" s="232">
        <f t="shared" si="9"/>
        <v>0</v>
      </c>
      <c r="BV28" s="233">
        <f t="shared" si="10"/>
        <v>0</v>
      </c>
      <c r="BW28" s="25"/>
      <c r="BX28" s="333">
        <f t="shared" si="11"/>
        <v>0</v>
      </c>
      <c r="BY28" s="334"/>
      <c r="BZ28" s="334"/>
      <c r="CA28" s="335"/>
      <c r="CB28" s="333" t="str">
        <f t="shared" si="12"/>
        <v/>
      </c>
      <c r="CC28" s="334"/>
      <c r="CD28" s="334"/>
      <c r="CE28" s="335"/>
      <c r="CF28" s="22"/>
      <c r="CG28" s="324">
        <f t="shared" si="13"/>
        <v>0</v>
      </c>
      <c r="CH28" s="325"/>
      <c r="CI28" s="326"/>
      <c r="CJ28" s="324" t="str">
        <f t="shared" si="14"/>
        <v/>
      </c>
      <c r="CK28" s="325"/>
      <c r="CL28" s="326"/>
      <c r="CM28" s="30"/>
      <c r="CN28" s="30">
        <f t="shared" si="0"/>
        <v>4</v>
      </c>
      <c r="CO28" s="21"/>
      <c r="CP28" s="128" t="s">
        <v>92</v>
      </c>
      <c r="CQ28" s="125">
        <f t="shared" si="1"/>
        <v>0</v>
      </c>
      <c r="CR28" s="125">
        <f t="shared" si="15"/>
        <v>0</v>
      </c>
      <c r="CS28" s="154" t="s">
        <v>81</v>
      </c>
      <c r="CT28" s="128"/>
      <c r="CU28" s="128"/>
      <c r="CV28" s="128"/>
      <c r="CW28" s="128"/>
      <c r="CX28" s="128"/>
      <c r="CY28" s="128"/>
      <c r="CZ28" s="128"/>
      <c r="DA28" s="128"/>
      <c r="DB28" s="128"/>
      <c r="DC28" s="128"/>
      <c r="DD28" s="204">
        <f t="shared" si="16"/>
        <v>1</v>
      </c>
      <c r="DE28" s="203"/>
      <c r="DF28" s="203"/>
      <c r="DG28" s="203"/>
      <c r="DH28" s="203"/>
      <c r="DI28" s="203"/>
      <c r="DJ28" s="203"/>
      <c r="DK28" s="203"/>
      <c r="DL28" s="203"/>
      <c r="DM28" s="203"/>
      <c r="DN28" s="203"/>
      <c r="DO28" s="203"/>
      <c r="DP28" s="203"/>
      <c r="DQ28" s="203"/>
      <c r="DR28" s="203"/>
      <c r="DS28" s="203"/>
      <c r="DT28" s="203"/>
      <c r="DU28" s="203"/>
      <c r="DV28" s="203"/>
      <c r="DW28" s="203"/>
      <c r="DX28" s="203"/>
      <c r="DY28" s="203"/>
      <c r="DZ28" s="203"/>
      <c r="EA28" s="203"/>
      <c r="EB28" s="203"/>
      <c r="EC28" s="203"/>
      <c r="ED28" s="203"/>
      <c r="EE28" s="203"/>
      <c r="EF28" s="203"/>
      <c r="EG28" s="203"/>
      <c r="EH28" s="203"/>
      <c r="EI28" s="203"/>
    </row>
    <row r="29" spans="1:139" s="24" customFormat="1" ht="30.95" customHeight="1" thickBot="1" x14ac:dyDescent="0.3">
      <c r="A29" s="78"/>
      <c r="B29" s="79"/>
      <c r="C29" s="80"/>
      <c r="D29" s="359"/>
      <c r="E29" s="360"/>
      <c r="F29" s="360"/>
      <c r="G29" s="360"/>
      <c r="H29" s="361"/>
      <c r="I29" s="81"/>
      <c r="J29" s="141">
        <f>IF(ISBLANK(D29),0,1)</f>
        <v>0</v>
      </c>
      <c r="K29" s="69">
        <v>19</v>
      </c>
      <c r="L29" s="270">
        <v>42754</v>
      </c>
      <c r="M29" s="270"/>
      <c r="N29" s="270"/>
      <c r="O29" s="270"/>
      <c r="P29" s="270"/>
      <c r="Q29" s="263"/>
      <c r="R29" s="266"/>
      <c r="S29" s="266"/>
      <c r="T29" s="261"/>
      <c r="U29" s="262"/>
      <c r="V29" s="262"/>
      <c r="W29" s="263"/>
      <c r="X29" s="230" t="str">
        <f t="shared" si="2"/>
        <v/>
      </c>
      <c r="Y29" s="242" t="str">
        <f t="shared" si="3"/>
        <v/>
      </c>
      <c r="Z29" s="243"/>
      <c r="AA29" s="243"/>
      <c r="AB29" s="244"/>
      <c r="AC29" s="245">
        <v>0</v>
      </c>
      <c r="AD29" s="246"/>
      <c r="AE29" s="247"/>
      <c r="AF29" s="242" t="str">
        <f t="shared" si="4"/>
        <v/>
      </c>
      <c r="AG29" s="243"/>
      <c r="AH29" s="244"/>
      <c r="AI29" s="207"/>
      <c r="AJ29" s="207"/>
      <c r="AK29" s="254"/>
      <c r="AL29" s="254"/>
      <c r="AM29" s="209">
        <f t="shared" si="5"/>
        <v>0</v>
      </c>
      <c r="AN29" s="210">
        <f t="shared" si="6"/>
        <v>0</v>
      </c>
      <c r="AO29" s="237"/>
      <c r="AP29" s="238"/>
      <c r="AQ29" s="238"/>
      <c r="AR29" s="238"/>
      <c r="AS29" s="238"/>
      <c r="AT29" s="238"/>
      <c r="AU29" s="238"/>
      <c r="AV29" s="238"/>
      <c r="AW29" s="238"/>
      <c r="AX29" s="238"/>
      <c r="AY29" s="238"/>
      <c r="AZ29" s="238"/>
      <c r="BA29" s="238"/>
      <c r="BB29" s="238"/>
      <c r="BC29" s="238"/>
      <c r="BD29" s="238"/>
      <c r="BE29" s="238"/>
      <c r="BF29" s="238"/>
      <c r="BG29" s="238"/>
      <c r="BH29" s="238"/>
      <c r="BI29" s="238"/>
      <c r="BJ29" s="238"/>
      <c r="BK29" s="238"/>
      <c r="BL29" s="238"/>
      <c r="BM29" s="238"/>
      <c r="BN29" s="238"/>
      <c r="BO29" s="239"/>
      <c r="BP29" s="57"/>
      <c r="BQ29" s="16"/>
      <c r="BR29" s="17">
        <f t="shared" si="7"/>
        <v>0</v>
      </c>
      <c r="BS29" s="18"/>
      <c r="BT29" s="231">
        <f t="shared" si="8"/>
        <v>0</v>
      </c>
      <c r="BU29" s="232">
        <f t="shared" si="9"/>
        <v>0</v>
      </c>
      <c r="BV29" s="233">
        <f t="shared" si="10"/>
        <v>0</v>
      </c>
      <c r="BW29" s="25"/>
      <c r="BX29" s="333">
        <f t="shared" si="11"/>
        <v>0</v>
      </c>
      <c r="BY29" s="334"/>
      <c r="BZ29" s="334"/>
      <c r="CA29" s="335"/>
      <c r="CB29" s="333" t="str">
        <f t="shared" si="12"/>
        <v/>
      </c>
      <c r="CC29" s="334"/>
      <c r="CD29" s="334"/>
      <c r="CE29" s="335"/>
      <c r="CF29" s="22"/>
      <c r="CG29" s="324">
        <f t="shared" si="13"/>
        <v>0</v>
      </c>
      <c r="CH29" s="325"/>
      <c r="CI29" s="326"/>
      <c r="CJ29" s="324" t="str">
        <f t="shared" si="14"/>
        <v/>
      </c>
      <c r="CK29" s="325"/>
      <c r="CL29" s="326"/>
      <c r="CM29" s="30"/>
      <c r="CN29" s="30">
        <f t="shared" si="0"/>
        <v>5</v>
      </c>
      <c r="CO29" s="21"/>
      <c r="CP29" s="128" t="s">
        <v>92</v>
      </c>
      <c r="CQ29" s="125">
        <f t="shared" si="1"/>
        <v>0</v>
      </c>
      <c r="CR29" s="125">
        <f t="shared" si="15"/>
        <v>0</v>
      </c>
      <c r="CS29" s="154" t="s">
        <v>82</v>
      </c>
      <c r="CT29" s="128"/>
      <c r="CU29" s="128"/>
      <c r="CV29" s="128"/>
      <c r="CW29" s="128"/>
      <c r="CX29" s="128"/>
      <c r="CY29" s="128"/>
      <c r="CZ29" s="128"/>
      <c r="DA29" s="128"/>
      <c r="DB29" s="128"/>
      <c r="DC29" s="128"/>
      <c r="DD29" s="204">
        <f t="shared" si="16"/>
        <v>1</v>
      </c>
      <c r="DE29" s="203"/>
      <c r="DF29" s="203"/>
      <c r="DG29" s="203"/>
      <c r="DH29" s="203"/>
      <c r="DI29" s="203"/>
      <c r="DJ29" s="203"/>
      <c r="DK29" s="203"/>
      <c r="DL29" s="203"/>
      <c r="DM29" s="203"/>
      <c r="DN29" s="203"/>
      <c r="DO29" s="203"/>
      <c r="DP29" s="203"/>
      <c r="DQ29" s="203"/>
      <c r="DR29" s="203"/>
      <c r="DS29" s="203"/>
      <c r="DT29" s="203"/>
      <c r="DU29" s="203"/>
      <c r="DV29" s="203"/>
      <c r="DW29" s="203"/>
      <c r="DX29" s="203"/>
      <c r="DY29" s="203"/>
      <c r="DZ29" s="203"/>
      <c r="EA29" s="203"/>
      <c r="EB29" s="203"/>
      <c r="EC29" s="203"/>
      <c r="ED29" s="203"/>
      <c r="EE29" s="203"/>
      <c r="EF29" s="203"/>
      <c r="EG29" s="203"/>
      <c r="EH29" s="203"/>
      <c r="EI29" s="203"/>
    </row>
    <row r="30" spans="1:139" s="24" customFormat="1" ht="30.95" customHeight="1" thickBot="1" x14ac:dyDescent="0.3">
      <c r="B30" s="303" t="s">
        <v>124</v>
      </c>
      <c r="C30" s="304"/>
      <c r="D30" s="304"/>
      <c r="E30" s="304"/>
      <c r="F30" s="304"/>
      <c r="G30" s="304"/>
      <c r="H30" s="304"/>
      <c r="I30" s="305"/>
      <c r="J30" s="141"/>
      <c r="K30" s="69">
        <v>20</v>
      </c>
      <c r="L30" s="270">
        <v>42755</v>
      </c>
      <c r="M30" s="270"/>
      <c r="N30" s="270"/>
      <c r="O30" s="270"/>
      <c r="P30" s="270"/>
      <c r="Q30" s="263"/>
      <c r="R30" s="266"/>
      <c r="S30" s="266"/>
      <c r="T30" s="261"/>
      <c r="U30" s="262"/>
      <c r="V30" s="262"/>
      <c r="W30" s="263"/>
      <c r="X30" s="230" t="str">
        <f t="shared" si="2"/>
        <v/>
      </c>
      <c r="Y30" s="242" t="str">
        <f t="shared" si="3"/>
        <v/>
      </c>
      <c r="Z30" s="243"/>
      <c r="AA30" s="243"/>
      <c r="AB30" s="244"/>
      <c r="AC30" s="245">
        <v>0</v>
      </c>
      <c r="AD30" s="246"/>
      <c r="AE30" s="247"/>
      <c r="AF30" s="242" t="str">
        <f t="shared" si="4"/>
        <v/>
      </c>
      <c r="AG30" s="243"/>
      <c r="AH30" s="244"/>
      <c r="AI30" s="207"/>
      <c r="AJ30" s="207"/>
      <c r="AK30" s="254"/>
      <c r="AL30" s="254"/>
      <c r="AM30" s="209">
        <f t="shared" si="5"/>
        <v>0</v>
      </c>
      <c r="AN30" s="210">
        <f t="shared" si="6"/>
        <v>0</v>
      </c>
      <c r="AO30" s="237"/>
      <c r="AP30" s="238"/>
      <c r="AQ30" s="238"/>
      <c r="AR30" s="238"/>
      <c r="AS30" s="238"/>
      <c r="AT30" s="238"/>
      <c r="AU30" s="238"/>
      <c r="AV30" s="238"/>
      <c r="AW30" s="238"/>
      <c r="AX30" s="238"/>
      <c r="AY30" s="238"/>
      <c r="AZ30" s="238"/>
      <c r="BA30" s="238"/>
      <c r="BB30" s="238"/>
      <c r="BC30" s="238"/>
      <c r="BD30" s="238"/>
      <c r="BE30" s="238"/>
      <c r="BF30" s="238"/>
      <c r="BG30" s="238"/>
      <c r="BH30" s="238"/>
      <c r="BI30" s="238"/>
      <c r="BJ30" s="238"/>
      <c r="BK30" s="238"/>
      <c r="BL30" s="238"/>
      <c r="BM30" s="238"/>
      <c r="BN30" s="238"/>
      <c r="BO30" s="239"/>
      <c r="BP30" s="57"/>
      <c r="BQ30" s="16"/>
      <c r="BR30" s="17">
        <f t="shared" si="7"/>
        <v>0</v>
      </c>
      <c r="BS30" s="18"/>
      <c r="BT30" s="231">
        <f t="shared" si="8"/>
        <v>0</v>
      </c>
      <c r="BU30" s="232">
        <f t="shared" si="9"/>
        <v>0</v>
      </c>
      <c r="BV30" s="233">
        <f t="shared" si="10"/>
        <v>0</v>
      </c>
      <c r="BW30" s="25"/>
      <c r="BX30" s="333">
        <f t="shared" si="11"/>
        <v>0</v>
      </c>
      <c r="BY30" s="334"/>
      <c r="BZ30" s="334"/>
      <c r="CA30" s="335"/>
      <c r="CB30" s="333" t="str">
        <f t="shared" si="12"/>
        <v/>
      </c>
      <c r="CC30" s="334"/>
      <c r="CD30" s="334"/>
      <c r="CE30" s="335"/>
      <c r="CF30" s="22"/>
      <c r="CG30" s="324">
        <f t="shared" si="13"/>
        <v>0</v>
      </c>
      <c r="CH30" s="325"/>
      <c r="CI30" s="326"/>
      <c r="CJ30" s="324" t="str">
        <f t="shared" si="14"/>
        <v/>
      </c>
      <c r="CK30" s="325"/>
      <c r="CL30" s="326"/>
      <c r="CM30" s="30"/>
      <c r="CN30" s="30">
        <f t="shared" si="0"/>
        <v>6</v>
      </c>
      <c r="CO30" s="21"/>
      <c r="CP30" s="128" t="s">
        <v>92</v>
      </c>
      <c r="CQ30" s="125">
        <f t="shared" si="1"/>
        <v>0</v>
      </c>
      <c r="CR30" s="125">
        <f t="shared" si="15"/>
        <v>0</v>
      </c>
      <c r="CS30" s="154" t="s">
        <v>83</v>
      </c>
      <c r="CT30" s="128"/>
      <c r="CU30" s="128"/>
      <c r="CV30" s="128"/>
      <c r="CW30" s="128"/>
      <c r="CX30" s="128"/>
      <c r="CY30" s="128"/>
      <c r="CZ30" s="128"/>
      <c r="DA30" s="128"/>
      <c r="DB30" s="128"/>
      <c r="DC30" s="128"/>
      <c r="DD30" s="204">
        <f t="shared" si="16"/>
        <v>1</v>
      </c>
      <c r="DE30" s="203"/>
      <c r="DF30" s="203"/>
      <c r="DG30" s="203"/>
      <c r="DH30" s="203"/>
      <c r="DI30" s="203"/>
      <c r="DJ30" s="203"/>
      <c r="DK30" s="203"/>
      <c r="DL30" s="203"/>
      <c r="DM30" s="203"/>
      <c r="DN30" s="203"/>
      <c r="DO30" s="203"/>
      <c r="DP30" s="203"/>
      <c r="DQ30" s="203"/>
      <c r="DR30" s="203"/>
      <c r="DS30" s="203"/>
      <c r="DT30" s="203"/>
      <c r="DU30" s="203"/>
      <c r="DV30" s="203"/>
      <c r="DW30" s="203"/>
      <c r="DX30" s="203"/>
      <c r="DY30" s="203"/>
      <c r="DZ30" s="203"/>
      <c r="EA30" s="203"/>
      <c r="EB30" s="203"/>
      <c r="EC30" s="203"/>
      <c r="ED30" s="203"/>
      <c r="EE30" s="203"/>
      <c r="EF30" s="203"/>
      <c r="EG30" s="203"/>
      <c r="EH30" s="203"/>
      <c r="EI30" s="203"/>
    </row>
    <row r="31" spans="1:139" s="24" customFormat="1" ht="30.95" customHeight="1" thickBot="1" x14ac:dyDescent="0.3">
      <c r="B31" s="79"/>
      <c r="C31" s="82"/>
      <c r="D31" s="359"/>
      <c r="E31" s="360"/>
      <c r="F31" s="360"/>
      <c r="G31" s="360"/>
      <c r="H31" s="361"/>
      <c r="I31" s="77"/>
      <c r="J31" s="141">
        <f>IF(ISBLANK(D31),0,1)</f>
        <v>0</v>
      </c>
      <c r="K31" s="69">
        <v>21</v>
      </c>
      <c r="L31" s="270">
        <v>42756</v>
      </c>
      <c r="M31" s="270"/>
      <c r="N31" s="270"/>
      <c r="O31" s="270"/>
      <c r="P31" s="270"/>
      <c r="Q31" s="263"/>
      <c r="R31" s="266"/>
      <c r="S31" s="266"/>
      <c r="T31" s="261"/>
      <c r="U31" s="262"/>
      <c r="V31" s="262"/>
      <c r="W31" s="263"/>
      <c r="X31" s="230" t="str">
        <f t="shared" si="2"/>
        <v/>
      </c>
      <c r="Y31" s="242" t="str">
        <f t="shared" si="3"/>
        <v/>
      </c>
      <c r="Z31" s="243"/>
      <c r="AA31" s="243"/>
      <c r="AB31" s="244"/>
      <c r="AC31" s="245">
        <v>0</v>
      </c>
      <c r="AD31" s="246"/>
      <c r="AE31" s="247"/>
      <c r="AF31" s="242" t="str">
        <f t="shared" si="4"/>
        <v/>
      </c>
      <c r="AG31" s="243"/>
      <c r="AH31" s="244"/>
      <c r="AI31" s="207"/>
      <c r="AJ31" s="207"/>
      <c r="AK31" s="254"/>
      <c r="AL31" s="254"/>
      <c r="AM31" s="209">
        <f t="shared" si="5"/>
        <v>0</v>
      </c>
      <c r="AN31" s="210">
        <f t="shared" si="6"/>
        <v>0</v>
      </c>
      <c r="AO31" s="237"/>
      <c r="AP31" s="238"/>
      <c r="AQ31" s="238"/>
      <c r="AR31" s="238"/>
      <c r="AS31" s="238"/>
      <c r="AT31" s="238"/>
      <c r="AU31" s="238"/>
      <c r="AV31" s="238"/>
      <c r="AW31" s="238"/>
      <c r="AX31" s="238"/>
      <c r="AY31" s="238"/>
      <c r="AZ31" s="238"/>
      <c r="BA31" s="238"/>
      <c r="BB31" s="238"/>
      <c r="BC31" s="238"/>
      <c r="BD31" s="238"/>
      <c r="BE31" s="238"/>
      <c r="BF31" s="238"/>
      <c r="BG31" s="238"/>
      <c r="BH31" s="238"/>
      <c r="BI31" s="238"/>
      <c r="BJ31" s="238"/>
      <c r="BK31" s="238"/>
      <c r="BL31" s="238"/>
      <c r="BM31" s="238"/>
      <c r="BN31" s="238"/>
      <c r="BO31" s="239"/>
      <c r="BP31" s="57"/>
      <c r="BQ31" s="16"/>
      <c r="BR31" s="17">
        <f t="shared" si="7"/>
        <v>0</v>
      </c>
      <c r="BS31" s="18"/>
      <c r="BT31" s="231">
        <f t="shared" si="8"/>
        <v>0</v>
      </c>
      <c r="BU31" s="232">
        <f t="shared" si="9"/>
        <v>0</v>
      </c>
      <c r="BV31" s="233">
        <f t="shared" si="10"/>
        <v>0</v>
      </c>
      <c r="BW31" s="25"/>
      <c r="BX31" s="333">
        <f t="shared" si="11"/>
        <v>0</v>
      </c>
      <c r="BY31" s="334"/>
      <c r="BZ31" s="334"/>
      <c r="CA31" s="335"/>
      <c r="CB31" s="333" t="str">
        <f t="shared" si="12"/>
        <v/>
      </c>
      <c r="CC31" s="334"/>
      <c r="CD31" s="334"/>
      <c r="CE31" s="335"/>
      <c r="CF31" s="22"/>
      <c r="CG31" s="324">
        <f t="shared" si="13"/>
        <v>0</v>
      </c>
      <c r="CH31" s="325"/>
      <c r="CI31" s="326"/>
      <c r="CJ31" s="324" t="str">
        <f t="shared" si="14"/>
        <v/>
      </c>
      <c r="CK31" s="325"/>
      <c r="CL31" s="326"/>
      <c r="CM31" s="30"/>
      <c r="CN31" s="30">
        <f t="shared" si="0"/>
        <v>7</v>
      </c>
      <c r="CO31" s="21"/>
      <c r="CP31" s="128" t="s">
        <v>92</v>
      </c>
      <c r="CQ31" s="125">
        <f t="shared" si="1"/>
        <v>0</v>
      </c>
      <c r="CR31" s="125">
        <f t="shared" si="15"/>
        <v>0</v>
      </c>
      <c r="CS31" s="154" t="s">
        <v>84</v>
      </c>
      <c r="CT31" s="128"/>
      <c r="CU31" s="128"/>
      <c r="CV31" s="128"/>
      <c r="CW31" s="128"/>
      <c r="CX31" s="128"/>
      <c r="CY31" s="128"/>
      <c r="CZ31" s="128"/>
      <c r="DA31" s="128"/>
      <c r="DB31" s="128"/>
      <c r="DC31" s="128"/>
      <c r="DD31" s="204">
        <f t="shared" si="16"/>
        <v>1</v>
      </c>
      <c r="DE31" s="203"/>
      <c r="DF31" s="203"/>
      <c r="DG31" s="203"/>
      <c r="DH31" s="203"/>
      <c r="DI31" s="203"/>
      <c r="DJ31" s="203"/>
      <c r="DK31" s="203"/>
      <c r="DL31" s="203"/>
      <c r="DM31" s="203"/>
      <c r="DN31" s="203"/>
      <c r="DO31" s="203"/>
      <c r="DP31" s="203"/>
      <c r="DQ31" s="203"/>
      <c r="DR31" s="203"/>
      <c r="DS31" s="203"/>
      <c r="DT31" s="203"/>
      <c r="DU31" s="203"/>
      <c r="DV31" s="203"/>
      <c r="DW31" s="203"/>
      <c r="DX31" s="203"/>
      <c r="DY31" s="203"/>
      <c r="DZ31" s="203"/>
      <c r="EA31" s="203"/>
      <c r="EB31" s="203"/>
      <c r="EC31" s="203"/>
      <c r="ED31" s="203"/>
      <c r="EE31" s="203"/>
      <c r="EF31" s="203"/>
      <c r="EG31" s="203"/>
      <c r="EH31" s="203"/>
      <c r="EI31" s="203"/>
    </row>
    <row r="32" spans="1:139" s="24" customFormat="1" ht="30.95" customHeight="1" thickBot="1" x14ac:dyDescent="0.3">
      <c r="B32" s="365" t="s">
        <v>125</v>
      </c>
      <c r="C32" s="366"/>
      <c r="D32" s="366"/>
      <c r="E32" s="366"/>
      <c r="F32" s="366"/>
      <c r="G32" s="366"/>
      <c r="H32" s="366"/>
      <c r="I32" s="367"/>
      <c r="J32" s="141"/>
      <c r="K32" s="69">
        <v>22</v>
      </c>
      <c r="L32" s="270">
        <v>42757</v>
      </c>
      <c r="M32" s="270"/>
      <c r="N32" s="270"/>
      <c r="O32" s="270"/>
      <c r="P32" s="270"/>
      <c r="Q32" s="263"/>
      <c r="R32" s="266"/>
      <c r="S32" s="266"/>
      <c r="T32" s="261"/>
      <c r="U32" s="262"/>
      <c r="V32" s="262"/>
      <c r="W32" s="263"/>
      <c r="X32" s="230" t="str">
        <f t="shared" si="2"/>
        <v/>
      </c>
      <c r="Y32" s="242" t="str">
        <f t="shared" si="3"/>
        <v/>
      </c>
      <c r="Z32" s="243"/>
      <c r="AA32" s="243"/>
      <c r="AB32" s="244"/>
      <c r="AC32" s="245">
        <v>0</v>
      </c>
      <c r="AD32" s="246"/>
      <c r="AE32" s="247"/>
      <c r="AF32" s="242" t="str">
        <f t="shared" si="4"/>
        <v/>
      </c>
      <c r="AG32" s="243"/>
      <c r="AH32" s="244"/>
      <c r="AI32" s="207"/>
      <c r="AJ32" s="207"/>
      <c r="AK32" s="254"/>
      <c r="AL32" s="254"/>
      <c r="AM32" s="209">
        <f t="shared" si="5"/>
        <v>0</v>
      </c>
      <c r="AN32" s="210">
        <f t="shared" si="6"/>
        <v>0</v>
      </c>
      <c r="AO32" s="237"/>
      <c r="AP32" s="238"/>
      <c r="AQ32" s="238"/>
      <c r="AR32" s="238"/>
      <c r="AS32" s="238"/>
      <c r="AT32" s="238"/>
      <c r="AU32" s="238"/>
      <c r="AV32" s="238"/>
      <c r="AW32" s="238"/>
      <c r="AX32" s="238"/>
      <c r="AY32" s="238"/>
      <c r="AZ32" s="238"/>
      <c r="BA32" s="238"/>
      <c r="BB32" s="238"/>
      <c r="BC32" s="238"/>
      <c r="BD32" s="238"/>
      <c r="BE32" s="238"/>
      <c r="BF32" s="238"/>
      <c r="BG32" s="238"/>
      <c r="BH32" s="238"/>
      <c r="BI32" s="238"/>
      <c r="BJ32" s="238"/>
      <c r="BK32" s="238"/>
      <c r="BL32" s="238"/>
      <c r="BM32" s="238"/>
      <c r="BN32" s="238"/>
      <c r="BO32" s="239"/>
      <c r="BP32" s="57"/>
      <c r="BQ32" s="16"/>
      <c r="BR32" s="17">
        <f t="shared" si="7"/>
        <v>0</v>
      </c>
      <c r="BS32" s="18"/>
      <c r="BT32" s="231">
        <f t="shared" si="8"/>
        <v>0</v>
      </c>
      <c r="BU32" s="232">
        <f t="shared" si="9"/>
        <v>0</v>
      </c>
      <c r="BV32" s="233">
        <f t="shared" si="10"/>
        <v>0</v>
      </c>
      <c r="BW32" s="25"/>
      <c r="BX32" s="333">
        <f t="shared" si="11"/>
        <v>0</v>
      </c>
      <c r="BY32" s="334"/>
      <c r="BZ32" s="334"/>
      <c r="CA32" s="335"/>
      <c r="CB32" s="333" t="str">
        <f t="shared" si="12"/>
        <v/>
      </c>
      <c r="CC32" s="334"/>
      <c r="CD32" s="334"/>
      <c r="CE32" s="335"/>
      <c r="CF32" s="22"/>
      <c r="CG32" s="324">
        <f t="shared" si="13"/>
        <v>0</v>
      </c>
      <c r="CH32" s="325"/>
      <c r="CI32" s="326"/>
      <c r="CJ32" s="324" t="str">
        <f t="shared" si="14"/>
        <v/>
      </c>
      <c r="CK32" s="325"/>
      <c r="CL32" s="326"/>
      <c r="CM32" s="30"/>
      <c r="CN32" s="30">
        <f t="shared" si="0"/>
        <v>1</v>
      </c>
      <c r="CO32" s="21"/>
      <c r="CP32" s="128" t="s">
        <v>92</v>
      </c>
      <c r="CQ32" s="125">
        <f t="shared" si="1"/>
        <v>0</v>
      </c>
      <c r="CR32" s="125">
        <f t="shared" si="15"/>
        <v>0</v>
      </c>
      <c r="CS32" s="154" t="s">
        <v>85</v>
      </c>
      <c r="CT32" s="128"/>
      <c r="CU32" s="128"/>
      <c r="CV32" s="128"/>
      <c r="CW32" s="128"/>
      <c r="CX32" s="128"/>
      <c r="CY32" s="128"/>
      <c r="CZ32" s="128"/>
      <c r="DA32" s="128"/>
      <c r="DB32" s="128"/>
      <c r="DC32" s="128"/>
      <c r="DD32" s="204">
        <f t="shared" si="16"/>
        <v>1</v>
      </c>
      <c r="DE32" s="203"/>
      <c r="DF32" s="203"/>
      <c r="DG32" s="203"/>
      <c r="DH32" s="203"/>
      <c r="DI32" s="203"/>
      <c r="DJ32" s="203"/>
      <c r="DK32" s="203"/>
      <c r="DL32" s="203"/>
      <c r="DM32" s="203"/>
      <c r="DN32" s="203"/>
      <c r="DO32" s="203"/>
      <c r="DP32" s="203"/>
      <c r="DQ32" s="203"/>
      <c r="DR32" s="203"/>
      <c r="DS32" s="203"/>
      <c r="DT32" s="203"/>
      <c r="DU32" s="203"/>
      <c r="DV32" s="203"/>
      <c r="DW32" s="203"/>
      <c r="DX32" s="203"/>
      <c r="DY32" s="203"/>
      <c r="DZ32" s="203"/>
      <c r="EA32" s="203"/>
      <c r="EB32" s="203"/>
      <c r="EC32" s="203"/>
      <c r="ED32" s="203"/>
      <c r="EE32" s="203"/>
      <c r="EF32" s="203"/>
      <c r="EG32" s="203"/>
      <c r="EH32" s="203"/>
      <c r="EI32" s="203"/>
    </row>
    <row r="33" spans="1:139" s="24" customFormat="1" ht="30.95" customHeight="1" thickBot="1" x14ac:dyDescent="0.3">
      <c r="B33" s="74"/>
      <c r="C33" s="83"/>
      <c r="D33" s="362">
        <f>D29-D31</f>
        <v>0</v>
      </c>
      <c r="E33" s="363"/>
      <c r="F33" s="363"/>
      <c r="G33" s="363"/>
      <c r="H33" s="364"/>
      <c r="I33" s="84"/>
      <c r="J33" s="141"/>
      <c r="K33" s="69">
        <v>23</v>
      </c>
      <c r="L33" s="270">
        <v>42758</v>
      </c>
      <c r="M33" s="270"/>
      <c r="N33" s="270"/>
      <c r="O33" s="270"/>
      <c r="P33" s="270"/>
      <c r="Q33" s="263"/>
      <c r="R33" s="266"/>
      <c r="S33" s="266"/>
      <c r="T33" s="261"/>
      <c r="U33" s="262"/>
      <c r="V33" s="262"/>
      <c r="W33" s="263"/>
      <c r="X33" s="230" t="str">
        <f t="shared" si="2"/>
        <v/>
      </c>
      <c r="Y33" s="242" t="str">
        <f t="shared" si="3"/>
        <v/>
      </c>
      <c r="Z33" s="243"/>
      <c r="AA33" s="243"/>
      <c r="AB33" s="244"/>
      <c r="AC33" s="245">
        <v>0</v>
      </c>
      <c r="AD33" s="246"/>
      <c r="AE33" s="247"/>
      <c r="AF33" s="242" t="str">
        <f t="shared" si="4"/>
        <v/>
      </c>
      <c r="AG33" s="243"/>
      <c r="AH33" s="244"/>
      <c r="AI33" s="207"/>
      <c r="AJ33" s="207"/>
      <c r="AK33" s="254"/>
      <c r="AL33" s="254"/>
      <c r="AM33" s="209">
        <f t="shared" si="5"/>
        <v>0</v>
      </c>
      <c r="AN33" s="210">
        <f t="shared" si="6"/>
        <v>0</v>
      </c>
      <c r="AO33" s="237"/>
      <c r="AP33" s="238"/>
      <c r="AQ33" s="238"/>
      <c r="AR33" s="238"/>
      <c r="AS33" s="238"/>
      <c r="AT33" s="238"/>
      <c r="AU33" s="238"/>
      <c r="AV33" s="238"/>
      <c r="AW33" s="238"/>
      <c r="AX33" s="238"/>
      <c r="AY33" s="238"/>
      <c r="AZ33" s="238"/>
      <c r="BA33" s="238"/>
      <c r="BB33" s="238"/>
      <c r="BC33" s="238"/>
      <c r="BD33" s="238"/>
      <c r="BE33" s="238"/>
      <c r="BF33" s="238"/>
      <c r="BG33" s="238"/>
      <c r="BH33" s="238"/>
      <c r="BI33" s="238"/>
      <c r="BJ33" s="238"/>
      <c r="BK33" s="238"/>
      <c r="BL33" s="238"/>
      <c r="BM33" s="238"/>
      <c r="BN33" s="238"/>
      <c r="BO33" s="239"/>
      <c r="BP33" s="57"/>
      <c r="BQ33" s="16"/>
      <c r="BR33" s="17">
        <f t="shared" si="7"/>
        <v>0</v>
      </c>
      <c r="BS33" s="18"/>
      <c r="BT33" s="231">
        <f t="shared" si="8"/>
        <v>0</v>
      </c>
      <c r="BU33" s="232">
        <f t="shared" si="9"/>
        <v>0</v>
      </c>
      <c r="BV33" s="233">
        <f t="shared" si="10"/>
        <v>0</v>
      </c>
      <c r="BW33" s="25"/>
      <c r="BX33" s="333">
        <f t="shared" si="11"/>
        <v>0</v>
      </c>
      <c r="BY33" s="334"/>
      <c r="BZ33" s="334"/>
      <c r="CA33" s="335"/>
      <c r="CB33" s="333" t="str">
        <f t="shared" si="12"/>
        <v/>
      </c>
      <c r="CC33" s="334"/>
      <c r="CD33" s="334"/>
      <c r="CE33" s="335"/>
      <c r="CF33" s="22"/>
      <c r="CG33" s="324">
        <f t="shared" si="13"/>
        <v>0</v>
      </c>
      <c r="CH33" s="325"/>
      <c r="CI33" s="326"/>
      <c r="CJ33" s="324" t="str">
        <f t="shared" si="14"/>
        <v/>
      </c>
      <c r="CK33" s="325"/>
      <c r="CL33" s="326"/>
      <c r="CM33" s="30"/>
      <c r="CN33" s="30">
        <f t="shared" si="0"/>
        <v>2</v>
      </c>
      <c r="CO33" s="21"/>
      <c r="CP33" s="128" t="s">
        <v>92</v>
      </c>
      <c r="CQ33" s="125">
        <f t="shared" si="1"/>
        <v>0</v>
      </c>
      <c r="CR33" s="125">
        <f t="shared" si="15"/>
        <v>0</v>
      </c>
      <c r="CS33" s="154" t="s">
        <v>86</v>
      </c>
      <c r="CT33" s="128"/>
      <c r="CU33" s="128"/>
      <c r="CV33" s="128"/>
      <c r="CW33" s="128"/>
      <c r="CX33" s="128"/>
      <c r="CY33" s="128"/>
      <c r="CZ33" s="128"/>
      <c r="DA33" s="128"/>
      <c r="DB33" s="128"/>
      <c r="DC33" s="128"/>
      <c r="DD33" s="204">
        <f t="shared" si="16"/>
        <v>1</v>
      </c>
      <c r="DE33" s="128"/>
      <c r="DF33" s="128"/>
      <c r="DG33" s="128"/>
      <c r="DH33" s="128"/>
      <c r="DI33" s="128"/>
      <c r="DJ33" s="203"/>
      <c r="DK33" s="203"/>
      <c r="DL33" s="203"/>
      <c r="DM33" s="203"/>
      <c r="DN33" s="203"/>
      <c r="DO33" s="203"/>
      <c r="DP33" s="203"/>
      <c r="DQ33" s="203"/>
      <c r="DR33" s="203"/>
      <c r="DS33" s="203"/>
      <c r="DT33" s="203"/>
      <c r="DU33" s="203"/>
      <c r="DV33" s="203"/>
      <c r="DW33" s="203"/>
      <c r="DX33" s="203"/>
      <c r="DY33" s="203"/>
      <c r="DZ33" s="203"/>
      <c r="EA33" s="203"/>
      <c r="EB33" s="203"/>
      <c r="EC33" s="203"/>
      <c r="ED33" s="203"/>
      <c r="EE33" s="203"/>
      <c r="EF33" s="203"/>
      <c r="EG33" s="203"/>
      <c r="EH33" s="203"/>
      <c r="EI33" s="203"/>
    </row>
    <row r="34" spans="1:139" s="24" customFormat="1" ht="30.95" customHeight="1" thickTop="1" thickBot="1" x14ac:dyDescent="0.3">
      <c r="B34" s="368" t="s">
        <v>62</v>
      </c>
      <c r="C34" s="369"/>
      <c r="D34" s="369"/>
      <c r="E34" s="369"/>
      <c r="F34" s="369"/>
      <c r="G34" s="369"/>
      <c r="H34" s="369"/>
      <c r="I34" s="370"/>
      <c r="J34" s="141"/>
      <c r="K34" s="69">
        <v>24</v>
      </c>
      <c r="L34" s="270">
        <v>42759</v>
      </c>
      <c r="M34" s="270"/>
      <c r="N34" s="270"/>
      <c r="O34" s="270"/>
      <c r="P34" s="270"/>
      <c r="Q34" s="263"/>
      <c r="R34" s="266"/>
      <c r="S34" s="266"/>
      <c r="T34" s="261"/>
      <c r="U34" s="262"/>
      <c r="V34" s="262"/>
      <c r="W34" s="263"/>
      <c r="X34" s="230" t="str">
        <f t="shared" si="2"/>
        <v/>
      </c>
      <c r="Y34" s="242" t="str">
        <f t="shared" si="3"/>
        <v/>
      </c>
      <c r="Z34" s="243"/>
      <c r="AA34" s="243"/>
      <c r="AB34" s="244"/>
      <c r="AC34" s="245">
        <v>0</v>
      </c>
      <c r="AD34" s="246"/>
      <c r="AE34" s="247"/>
      <c r="AF34" s="242" t="str">
        <f t="shared" si="4"/>
        <v/>
      </c>
      <c r="AG34" s="243"/>
      <c r="AH34" s="244"/>
      <c r="AI34" s="207"/>
      <c r="AJ34" s="207"/>
      <c r="AK34" s="254"/>
      <c r="AL34" s="254"/>
      <c r="AM34" s="209">
        <f t="shared" si="5"/>
        <v>0</v>
      </c>
      <c r="AN34" s="210">
        <f t="shared" si="6"/>
        <v>0</v>
      </c>
      <c r="AO34" s="237"/>
      <c r="AP34" s="238"/>
      <c r="AQ34" s="238"/>
      <c r="AR34" s="238"/>
      <c r="AS34" s="238"/>
      <c r="AT34" s="238"/>
      <c r="AU34" s="238"/>
      <c r="AV34" s="238"/>
      <c r="AW34" s="238"/>
      <c r="AX34" s="238"/>
      <c r="AY34" s="238"/>
      <c r="AZ34" s="238"/>
      <c r="BA34" s="238"/>
      <c r="BB34" s="238"/>
      <c r="BC34" s="238"/>
      <c r="BD34" s="238"/>
      <c r="BE34" s="238"/>
      <c r="BF34" s="238"/>
      <c r="BG34" s="238"/>
      <c r="BH34" s="238"/>
      <c r="BI34" s="238"/>
      <c r="BJ34" s="238"/>
      <c r="BK34" s="238"/>
      <c r="BL34" s="238"/>
      <c r="BM34" s="238"/>
      <c r="BN34" s="238"/>
      <c r="BO34" s="239"/>
      <c r="BP34" s="57"/>
      <c r="BQ34" s="16"/>
      <c r="BR34" s="17">
        <f t="shared" si="7"/>
        <v>0</v>
      </c>
      <c r="BS34" s="18"/>
      <c r="BT34" s="231">
        <f t="shared" si="8"/>
        <v>0</v>
      </c>
      <c r="BU34" s="232">
        <f t="shared" si="9"/>
        <v>0</v>
      </c>
      <c r="BV34" s="233">
        <f t="shared" si="10"/>
        <v>0</v>
      </c>
      <c r="BW34" s="25"/>
      <c r="BX34" s="333">
        <f t="shared" si="11"/>
        <v>0</v>
      </c>
      <c r="BY34" s="334"/>
      <c r="BZ34" s="334"/>
      <c r="CA34" s="335"/>
      <c r="CB34" s="333" t="str">
        <f t="shared" si="12"/>
        <v/>
      </c>
      <c r="CC34" s="334"/>
      <c r="CD34" s="334"/>
      <c r="CE34" s="335"/>
      <c r="CF34" s="22"/>
      <c r="CG34" s="324">
        <f t="shared" si="13"/>
        <v>0</v>
      </c>
      <c r="CH34" s="325"/>
      <c r="CI34" s="326"/>
      <c r="CJ34" s="324" t="str">
        <f t="shared" si="14"/>
        <v/>
      </c>
      <c r="CK34" s="325"/>
      <c r="CL34" s="326"/>
      <c r="CM34" s="30"/>
      <c r="CN34" s="30">
        <f t="shared" si="0"/>
        <v>3</v>
      </c>
      <c r="CO34" s="21"/>
      <c r="CP34" s="128" t="s">
        <v>92</v>
      </c>
      <c r="CQ34" s="125">
        <f t="shared" si="1"/>
        <v>0</v>
      </c>
      <c r="CR34" s="125">
        <f t="shared" si="15"/>
        <v>0</v>
      </c>
      <c r="CS34" s="154" t="s">
        <v>87</v>
      </c>
      <c r="CT34" s="128"/>
      <c r="CU34" s="128"/>
      <c r="CV34" s="128"/>
      <c r="CW34" s="128"/>
      <c r="CX34" s="128"/>
      <c r="CY34" s="128"/>
      <c r="CZ34" s="128"/>
      <c r="DA34" s="128"/>
      <c r="DB34" s="128"/>
      <c r="DC34" s="128"/>
      <c r="DD34" s="204">
        <f t="shared" si="16"/>
        <v>1</v>
      </c>
      <c r="DE34" s="128"/>
      <c r="DF34" s="128"/>
      <c r="DG34" s="128"/>
      <c r="DH34" s="128"/>
      <c r="DI34" s="128"/>
      <c r="DJ34" s="203"/>
      <c r="DK34" s="203"/>
      <c r="DL34" s="203"/>
      <c r="DM34" s="203"/>
      <c r="DN34" s="203"/>
      <c r="DO34" s="203"/>
      <c r="DP34" s="203"/>
      <c r="DQ34" s="203"/>
      <c r="DR34" s="203"/>
      <c r="DS34" s="203"/>
      <c r="DT34" s="203"/>
      <c r="DU34" s="203"/>
      <c r="DV34" s="203"/>
      <c r="DW34" s="203"/>
      <c r="DX34" s="203"/>
      <c r="DY34" s="203"/>
      <c r="DZ34" s="203"/>
      <c r="EA34" s="203"/>
      <c r="EB34" s="203"/>
      <c r="EC34" s="203"/>
      <c r="ED34" s="203"/>
      <c r="EE34" s="203"/>
      <c r="EF34" s="203"/>
      <c r="EG34" s="203"/>
      <c r="EH34" s="203"/>
      <c r="EI34" s="203"/>
    </row>
    <row r="35" spans="1:139" s="24" customFormat="1" ht="30.95" customHeight="1" thickBot="1" x14ac:dyDescent="0.3">
      <c r="B35" s="371"/>
      <c r="C35" s="372"/>
      <c r="D35" s="372"/>
      <c r="E35" s="372"/>
      <c r="F35" s="372"/>
      <c r="G35" s="372"/>
      <c r="H35" s="372"/>
      <c r="I35" s="373"/>
      <c r="J35" s="141"/>
      <c r="K35" s="69">
        <v>25</v>
      </c>
      <c r="L35" s="270">
        <v>42760</v>
      </c>
      <c r="M35" s="270"/>
      <c r="N35" s="270"/>
      <c r="O35" s="270"/>
      <c r="P35" s="270"/>
      <c r="Q35" s="263"/>
      <c r="R35" s="266"/>
      <c r="S35" s="266"/>
      <c r="T35" s="261"/>
      <c r="U35" s="262"/>
      <c r="V35" s="262"/>
      <c r="W35" s="263"/>
      <c r="X35" s="230" t="str">
        <f t="shared" si="2"/>
        <v/>
      </c>
      <c r="Y35" s="242" t="str">
        <f t="shared" si="3"/>
        <v/>
      </c>
      <c r="Z35" s="243"/>
      <c r="AA35" s="243"/>
      <c r="AB35" s="244"/>
      <c r="AC35" s="245">
        <v>0</v>
      </c>
      <c r="AD35" s="246"/>
      <c r="AE35" s="247"/>
      <c r="AF35" s="242" t="str">
        <f t="shared" si="4"/>
        <v/>
      </c>
      <c r="AG35" s="243"/>
      <c r="AH35" s="244"/>
      <c r="AI35" s="207"/>
      <c r="AJ35" s="207"/>
      <c r="AK35" s="254"/>
      <c r="AL35" s="254"/>
      <c r="AM35" s="209">
        <f t="shared" si="5"/>
        <v>0</v>
      </c>
      <c r="AN35" s="210">
        <f t="shared" si="6"/>
        <v>0</v>
      </c>
      <c r="AO35" s="237"/>
      <c r="AP35" s="238"/>
      <c r="AQ35" s="238"/>
      <c r="AR35" s="238"/>
      <c r="AS35" s="238"/>
      <c r="AT35" s="238"/>
      <c r="AU35" s="238"/>
      <c r="AV35" s="238"/>
      <c r="AW35" s="238"/>
      <c r="AX35" s="238"/>
      <c r="AY35" s="238"/>
      <c r="AZ35" s="238"/>
      <c r="BA35" s="238"/>
      <c r="BB35" s="238"/>
      <c r="BC35" s="238"/>
      <c r="BD35" s="238"/>
      <c r="BE35" s="238"/>
      <c r="BF35" s="238"/>
      <c r="BG35" s="238"/>
      <c r="BH35" s="238"/>
      <c r="BI35" s="238"/>
      <c r="BJ35" s="238"/>
      <c r="BK35" s="238"/>
      <c r="BL35" s="238"/>
      <c r="BM35" s="238"/>
      <c r="BN35" s="238"/>
      <c r="BO35" s="239"/>
      <c r="BP35" s="57"/>
      <c r="BQ35" s="16"/>
      <c r="BR35" s="17">
        <f t="shared" si="7"/>
        <v>0</v>
      </c>
      <c r="BS35" s="18"/>
      <c r="BT35" s="231">
        <f t="shared" si="8"/>
        <v>0</v>
      </c>
      <c r="BU35" s="232">
        <f t="shared" si="9"/>
        <v>0</v>
      </c>
      <c r="BV35" s="233">
        <f t="shared" si="10"/>
        <v>0</v>
      </c>
      <c r="BW35" s="25"/>
      <c r="BX35" s="333">
        <f t="shared" si="11"/>
        <v>0</v>
      </c>
      <c r="BY35" s="334"/>
      <c r="BZ35" s="334"/>
      <c r="CA35" s="335"/>
      <c r="CB35" s="333" t="str">
        <f t="shared" si="12"/>
        <v/>
      </c>
      <c r="CC35" s="334"/>
      <c r="CD35" s="334"/>
      <c r="CE35" s="335"/>
      <c r="CF35" s="22"/>
      <c r="CG35" s="324">
        <f t="shared" si="13"/>
        <v>0</v>
      </c>
      <c r="CH35" s="325"/>
      <c r="CI35" s="326"/>
      <c r="CJ35" s="324" t="str">
        <f t="shared" si="14"/>
        <v/>
      </c>
      <c r="CK35" s="325"/>
      <c r="CL35" s="326"/>
      <c r="CM35" s="30"/>
      <c r="CN35" s="30">
        <f t="shared" si="0"/>
        <v>4</v>
      </c>
      <c r="CO35" s="21"/>
      <c r="CP35" s="128" t="s">
        <v>92</v>
      </c>
      <c r="CQ35" s="125">
        <f t="shared" si="1"/>
        <v>0</v>
      </c>
      <c r="CR35" s="125">
        <f t="shared" si="15"/>
        <v>0</v>
      </c>
      <c r="CS35" s="154" t="s">
        <v>88</v>
      </c>
      <c r="CT35" s="128"/>
      <c r="CU35" s="128"/>
      <c r="CV35" s="128"/>
      <c r="CW35" s="128"/>
      <c r="CX35" s="128"/>
      <c r="CY35" s="128"/>
      <c r="CZ35" s="128"/>
      <c r="DA35" s="128"/>
      <c r="DB35" s="128"/>
      <c r="DC35" s="128"/>
      <c r="DD35" s="204">
        <f t="shared" si="16"/>
        <v>1</v>
      </c>
      <c r="DE35" s="128"/>
      <c r="DF35" s="128"/>
      <c r="DG35" s="128"/>
      <c r="DH35" s="128"/>
      <c r="DI35" s="128"/>
      <c r="DJ35" s="203"/>
      <c r="DK35" s="203"/>
      <c r="DL35" s="203"/>
      <c r="DM35" s="203"/>
      <c r="DN35" s="203"/>
      <c r="DO35" s="203"/>
      <c r="DP35" s="203"/>
      <c r="DQ35" s="203"/>
      <c r="DR35" s="203"/>
      <c r="DS35" s="203"/>
      <c r="DT35" s="203"/>
      <c r="DU35" s="203"/>
      <c r="DV35" s="203"/>
      <c r="DW35" s="203"/>
      <c r="DX35" s="203"/>
      <c r="DY35" s="203"/>
      <c r="DZ35" s="203"/>
      <c r="EA35" s="203"/>
      <c r="EB35" s="203"/>
      <c r="EC35" s="203"/>
      <c r="ED35" s="203"/>
      <c r="EE35" s="203"/>
      <c r="EF35" s="203"/>
      <c r="EG35" s="203"/>
      <c r="EH35" s="203"/>
      <c r="EI35" s="203"/>
    </row>
    <row r="36" spans="1:139" s="24" customFormat="1" ht="30.95" customHeight="1" thickBot="1" x14ac:dyDescent="0.3">
      <c r="A36" s="86"/>
      <c r="B36" s="87">
        <v>1</v>
      </c>
      <c r="C36" s="374"/>
      <c r="D36" s="375"/>
      <c r="E36" s="375"/>
      <c r="F36" s="375"/>
      <c r="G36" s="375"/>
      <c r="H36" s="376"/>
      <c r="I36" s="88"/>
      <c r="J36" s="141">
        <f>IF(ISBLANK(C36),0,1)</f>
        <v>0</v>
      </c>
      <c r="K36" s="69">
        <v>26</v>
      </c>
      <c r="L36" s="270">
        <v>42761</v>
      </c>
      <c r="M36" s="270"/>
      <c r="N36" s="270"/>
      <c r="O36" s="270"/>
      <c r="P36" s="270"/>
      <c r="Q36" s="263"/>
      <c r="R36" s="266"/>
      <c r="S36" s="266"/>
      <c r="T36" s="261"/>
      <c r="U36" s="262"/>
      <c r="V36" s="262"/>
      <c r="W36" s="263"/>
      <c r="X36" s="230" t="str">
        <f t="shared" si="2"/>
        <v/>
      </c>
      <c r="Y36" s="242" t="str">
        <f t="shared" si="3"/>
        <v/>
      </c>
      <c r="Z36" s="243"/>
      <c r="AA36" s="243"/>
      <c r="AB36" s="244"/>
      <c r="AC36" s="245">
        <v>0</v>
      </c>
      <c r="AD36" s="246"/>
      <c r="AE36" s="247"/>
      <c r="AF36" s="242" t="str">
        <f t="shared" si="4"/>
        <v/>
      </c>
      <c r="AG36" s="243"/>
      <c r="AH36" s="244"/>
      <c r="AI36" s="207"/>
      <c r="AJ36" s="207"/>
      <c r="AK36" s="254"/>
      <c r="AL36" s="254"/>
      <c r="AM36" s="209">
        <f t="shared" si="5"/>
        <v>0</v>
      </c>
      <c r="AN36" s="210">
        <f t="shared" si="6"/>
        <v>0</v>
      </c>
      <c r="AO36" s="237"/>
      <c r="AP36" s="238"/>
      <c r="AQ36" s="238"/>
      <c r="AR36" s="238"/>
      <c r="AS36" s="238"/>
      <c r="AT36" s="238"/>
      <c r="AU36" s="238"/>
      <c r="AV36" s="238"/>
      <c r="AW36" s="238"/>
      <c r="AX36" s="238"/>
      <c r="AY36" s="238"/>
      <c r="AZ36" s="238"/>
      <c r="BA36" s="238"/>
      <c r="BB36" s="238"/>
      <c r="BC36" s="238"/>
      <c r="BD36" s="238"/>
      <c r="BE36" s="238"/>
      <c r="BF36" s="238"/>
      <c r="BG36" s="238"/>
      <c r="BH36" s="238"/>
      <c r="BI36" s="238"/>
      <c r="BJ36" s="238"/>
      <c r="BK36" s="238"/>
      <c r="BL36" s="238"/>
      <c r="BM36" s="238"/>
      <c r="BN36" s="238"/>
      <c r="BO36" s="239"/>
      <c r="BP36" s="57"/>
      <c r="BQ36" s="16"/>
      <c r="BR36" s="17">
        <f t="shared" si="7"/>
        <v>0</v>
      </c>
      <c r="BS36" s="18"/>
      <c r="BT36" s="231">
        <f t="shared" si="8"/>
        <v>0</v>
      </c>
      <c r="BU36" s="232">
        <f t="shared" si="9"/>
        <v>0</v>
      </c>
      <c r="BV36" s="233">
        <f t="shared" si="10"/>
        <v>0</v>
      </c>
      <c r="BW36" s="25"/>
      <c r="BX36" s="333">
        <f t="shared" si="11"/>
        <v>0</v>
      </c>
      <c r="BY36" s="334"/>
      <c r="BZ36" s="334"/>
      <c r="CA36" s="335"/>
      <c r="CB36" s="333" t="str">
        <f t="shared" si="12"/>
        <v/>
      </c>
      <c r="CC36" s="334"/>
      <c r="CD36" s="334"/>
      <c r="CE36" s="335"/>
      <c r="CF36" s="22"/>
      <c r="CG36" s="324">
        <f t="shared" si="13"/>
        <v>0</v>
      </c>
      <c r="CH36" s="325"/>
      <c r="CI36" s="326"/>
      <c r="CJ36" s="324" t="str">
        <f t="shared" si="14"/>
        <v/>
      </c>
      <c r="CK36" s="325"/>
      <c r="CL36" s="326"/>
      <c r="CM36" s="30"/>
      <c r="CN36" s="30">
        <f t="shared" si="0"/>
        <v>5</v>
      </c>
      <c r="CO36" s="21"/>
      <c r="CP36" s="128" t="s">
        <v>92</v>
      </c>
      <c r="CQ36" s="125">
        <f t="shared" si="1"/>
        <v>0</v>
      </c>
      <c r="CR36" s="125">
        <f t="shared" si="15"/>
        <v>0</v>
      </c>
      <c r="CS36" s="154" t="s">
        <v>89</v>
      </c>
      <c r="CT36" s="128"/>
      <c r="CU36" s="128"/>
      <c r="CV36" s="128"/>
      <c r="CW36" s="128"/>
      <c r="CX36" s="128"/>
      <c r="CY36" s="128"/>
      <c r="CZ36" s="128"/>
      <c r="DA36" s="128"/>
      <c r="DB36" s="128"/>
      <c r="DC36" s="128"/>
      <c r="DD36" s="204">
        <f t="shared" si="16"/>
        <v>1</v>
      </c>
      <c r="DE36" s="128"/>
      <c r="DF36" s="128"/>
      <c r="DG36" s="128"/>
      <c r="DH36" s="128"/>
      <c r="DI36" s="128"/>
      <c r="DJ36" s="203"/>
      <c r="DK36" s="203"/>
      <c r="DL36" s="203"/>
      <c r="DM36" s="203"/>
      <c r="DN36" s="203"/>
      <c r="DO36" s="203"/>
      <c r="DP36" s="203"/>
      <c r="DQ36" s="203"/>
      <c r="DR36" s="203"/>
      <c r="DS36" s="203"/>
      <c r="DT36" s="203"/>
      <c r="DU36" s="203"/>
      <c r="DV36" s="203"/>
      <c r="DW36" s="203"/>
      <c r="DX36" s="203"/>
      <c r="DY36" s="203"/>
      <c r="DZ36" s="203"/>
      <c r="EA36" s="203"/>
      <c r="EB36" s="203"/>
      <c r="EC36" s="203"/>
      <c r="ED36" s="203"/>
      <c r="EE36" s="203"/>
      <c r="EF36" s="203"/>
      <c r="EG36" s="203"/>
      <c r="EH36" s="203"/>
      <c r="EI36" s="203"/>
    </row>
    <row r="37" spans="1:139" s="24" customFormat="1" ht="30.95" customHeight="1" thickBot="1" x14ac:dyDescent="0.3">
      <c r="A37" s="77"/>
      <c r="B37" s="229">
        <v>2</v>
      </c>
      <c r="C37" s="377"/>
      <c r="D37" s="378"/>
      <c r="E37" s="378"/>
      <c r="F37" s="378"/>
      <c r="G37" s="378"/>
      <c r="H37" s="379"/>
      <c r="I37" s="88"/>
      <c r="J37" s="141">
        <f>IF(ISBLANK(C37),0,1)</f>
        <v>0</v>
      </c>
      <c r="K37" s="69">
        <v>27</v>
      </c>
      <c r="L37" s="270">
        <v>42762</v>
      </c>
      <c r="M37" s="270"/>
      <c r="N37" s="270"/>
      <c r="O37" s="270"/>
      <c r="P37" s="270"/>
      <c r="Q37" s="263"/>
      <c r="R37" s="266"/>
      <c r="S37" s="266"/>
      <c r="T37" s="261"/>
      <c r="U37" s="262"/>
      <c r="V37" s="262"/>
      <c r="W37" s="263"/>
      <c r="X37" s="230" t="str">
        <f t="shared" si="2"/>
        <v/>
      </c>
      <c r="Y37" s="242" t="str">
        <f t="shared" si="3"/>
        <v/>
      </c>
      <c r="Z37" s="243"/>
      <c r="AA37" s="243"/>
      <c r="AB37" s="244"/>
      <c r="AC37" s="245">
        <v>0</v>
      </c>
      <c r="AD37" s="246"/>
      <c r="AE37" s="247"/>
      <c r="AF37" s="242" t="str">
        <f t="shared" si="4"/>
        <v/>
      </c>
      <c r="AG37" s="243"/>
      <c r="AH37" s="244"/>
      <c r="AI37" s="207"/>
      <c r="AJ37" s="207"/>
      <c r="AK37" s="254"/>
      <c r="AL37" s="254"/>
      <c r="AM37" s="209">
        <f t="shared" si="5"/>
        <v>0</v>
      </c>
      <c r="AN37" s="210">
        <f t="shared" si="6"/>
        <v>0</v>
      </c>
      <c r="AO37" s="237"/>
      <c r="AP37" s="238"/>
      <c r="AQ37" s="238"/>
      <c r="AR37" s="238"/>
      <c r="AS37" s="238"/>
      <c r="AT37" s="238"/>
      <c r="AU37" s="238"/>
      <c r="AV37" s="238"/>
      <c r="AW37" s="238"/>
      <c r="AX37" s="238"/>
      <c r="AY37" s="238"/>
      <c r="AZ37" s="238"/>
      <c r="BA37" s="238"/>
      <c r="BB37" s="238"/>
      <c r="BC37" s="238"/>
      <c r="BD37" s="238"/>
      <c r="BE37" s="238"/>
      <c r="BF37" s="238"/>
      <c r="BG37" s="238"/>
      <c r="BH37" s="238"/>
      <c r="BI37" s="238"/>
      <c r="BJ37" s="238"/>
      <c r="BK37" s="238"/>
      <c r="BL37" s="238"/>
      <c r="BM37" s="238"/>
      <c r="BN37" s="238"/>
      <c r="BO37" s="239"/>
      <c r="BP37" s="57"/>
      <c r="BQ37" s="16"/>
      <c r="BR37" s="17">
        <f t="shared" si="7"/>
        <v>0</v>
      </c>
      <c r="BS37" s="18"/>
      <c r="BT37" s="231">
        <f t="shared" si="8"/>
        <v>0</v>
      </c>
      <c r="BU37" s="232">
        <f t="shared" si="9"/>
        <v>0</v>
      </c>
      <c r="BV37" s="233">
        <f t="shared" si="10"/>
        <v>0</v>
      </c>
      <c r="BW37" s="25"/>
      <c r="BX37" s="333">
        <f t="shared" si="11"/>
        <v>0</v>
      </c>
      <c r="BY37" s="334"/>
      <c r="BZ37" s="334"/>
      <c r="CA37" s="335"/>
      <c r="CB37" s="333" t="str">
        <f t="shared" si="12"/>
        <v/>
      </c>
      <c r="CC37" s="334"/>
      <c r="CD37" s="334"/>
      <c r="CE37" s="335"/>
      <c r="CF37" s="22"/>
      <c r="CG37" s="324">
        <f t="shared" si="13"/>
        <v>0</v>
      </c>
      <c r="CH37" s="325"/>
      <c r="CI37" s="326"/>
      <c r="CJ37" s="324" t="str">
        <f t="shared" si="14"/>
        <v/>
      </c>
      <c r="CK37" s="325"/>
      <c r="CL37" s="326"/>
      <c r="CM37" s="30"/>
      <c r="CN37" s="30">
        <f t="shared" si="0"/>
        <v>6</v>
      </c>
      <c r="CO37" s="21"/>
      <c r="CP37" s="128" t="s">
        <v>92</v>
      </c>
      <c r="CQ37" s="125">
        <f t="shared" si="1"/>
        <v>0</v>
      </c>
      <c r="CR37" s="125">
        <f t="shared" si="15"/>
        <v>0</v>
      </c>
      <c r="CS37" s="154" t="s">
        <v>90</v>
      </c>
      <c r="CT37" s="128"/>
      <c r="CU37" s="128"/>
      <c r="CV37" s="128"/>
      <c r="CW37" s="128"/>
      <c r="CX37" s="128"/>
      <c r="CY37" s="128"/>
      <c r="CZ37" s="128"/>
      <c r="DA37" s="128"/>
      <c r="DB37" s="128"/>
      <c r="DC37" s="128"/>
      <c r="DD37" s="204">
        <f t="shared" si="16"/>
        <v>1</v>
      </c>
      <c r="DE37" s="128"/>
      <c r="DF37" s="128"/>
      <c r="DG37" s="128"/>
      <c r="DH37" s="128"/>
      <c r="DI37" s="128"/>
      <c r="DJ37" s="203"/>
      <c r="DK37" s="203"/>
      <c r="DL37" s="203"/>
      <c r="DM37" s="203"/>
      <c r="DN37" s="203"/>
      <c r="DO37" s="203"/>
      <c r="DP37" s="203"/>
      <c r="DQ37" s="203"/>
      <c r="DR37" s="203"/>
      <c r="DS37" s="203"/>
      <c r="DT37" s="203"/>
      <c r="DU37" s="203"/>
      <c r="DV37" s="203"/>
      <c r="DW37" s="203"/>
      <c r="DX37" s="203"/>
      <c r="DY37" s="203"/>
      <c r="DZ37" s="203"/>
      <c r="EA37" s="203"/>
      <c r="EB37" s="203"/>
      <c r="EC37" s="203"/>
      <c r="ED37" s="203"/>
      <c r="EE37" s="203"/>
      <c r="EF37" s="203"/>
      <c r="EG37" s="203"/>
      <c r="EH37" s="203"/>
      <c r="EI37" s="203"/>
    </row>
    <row r="38" spans="1:139" s="24" customFormat="1" ht="30.95" customHeight="1" thickBot="1" x14ac:dyDescent="0.3">
      <c r="B38" s="227">
        <v>3</v>
      </c>
      <c r="C38" s="377"/>
      <c r="D38" s="378"/>
      <c r="E38" s="378"/>
      <c r="F38" s="378"/>
      <c r="G38" s="378"/>
      <c r="H38" s="379"/>
      <c r="I38" s="228"/>
      <c r="J38" s="141"/>
      <c r="K38" s="69">
        <v>28</v>
      </c>
      <c r="L38" s="270">
        <v>42763</v>
      </c>
      <c r="M38" s="270"/>
      <c r="N38" s="270"/>
      <c r="O38" s="270"/>
      <c r="P38" s="270"/>
      <c r="Q38" s="263"/>
      <c r="R38" s="266"/>
      <c r="S38" s="266"/>
      <c r="T38" s="261"/>
      <c r="U38" s="262"/>
      <c r="V38" s="262"/>
      <c r="W38" s="263"/>
      <c r="X38" s="230" t="str">
        <f t="shared" si="2"/>
        <v/>
      </c>
      <c r="Y38" s="242" t="str">
        <f t="shared" si="3"/>
        <v/>
      </c>
      <c r="Z38" s="243"/>
      <c r="AA38" s="243"/>
      <c r="AB38" s="244"/>
      <c r="AC38" s="245">
        <v>0</v>
      </c>
      <c r="AD38" s="246"/>
      <c r="AE38" s="247"/>
      <c r="AF38" s="242" t="str">
        <f t="shared" si="4"/>
        <v/>
      </c>
      <c r="AG38" s="243"/>
      <c r="AH38" s="244"/>
      <c r="AI38" s="207"/>
      <c r="AJ38" s="207"/>
      <c r="AK38" s="254"/>
      <c r="AL38" s="254"/>
      <c r="AM38" s="209">
        <f t="shared" si="5"/>
        <v>0</v>
      </c>
      <c r="AN38" s="210">
        <f t="shared" si="6"/>
        <v>0</v>
      </c>
      <c r="AO38" s="237"/>
      <c r="AP38" s="238"/>
      <c r="AQ38" s="238"/>
      <c r="AR38" s="238"/>
      <c r="AS38" s="238"/>
      <c r="AT38" s="238"/>
      <c r="AU38" s="238"/>
      <c r="AV38" s="238"/>
      <c r="AW38" s="238"/>
      <c r="AX38" s="238"/>
      <c r="AY38" s="238"/>
      <c r="AZ38" s="238"/>
      <c r="BA38" s="238"/>
      <c r="BB38" s="238"/>
      <c r="BC38" s="238"/>
      <c r="BD38" s="238"/>
      <c r="BE38" s="238"/>
      <c r="BF38" s="238"/>
      <c r="BG38" s="238"/>
      <c r="BH38" s="238"/>
      <c r="BI38" s="238"/>
      <c r="BJ38" s="238"/>
      <c r="BK38" s="238"/>
      <c r="BL38" s="238"/>
      <c r="BM38" s="238"/>
      <c r="BN38" s="238"/>
      <c r="BO38" s="239"/>
      <c r="BP38" s="57"/>
      <c r="BQ38" s="16"/>
      <c r="BR38" s="17">
        <f t="shared" si="7"/>
        <v>0</v>
      </c>
      <c r="BS38" s="18"/>
      <c r="BT38" s="231">
        <f t="shared" si="8"/>
        <v>0</v>
      </c>
      <c r="BU38" s="232">
        <f t="shared" si="9"/>
        <v>0</v>
      </c>
      <c r="BV38" s="233">
        <f t="shared" si="10"/>
        <v>0</v>
      </c>
      <c r="BW38" s="25"/>
      <c r="BX38" s="333">
        <f t="shared" si="11"/>
        <v>0</v>
      </c>
      <c r="BY38" s="334"/>
      <c r="BZ38" s="334"/>
      <c r="CA38" s="335"/>
      <c r="CB38" s="333" t="str">
        <f t="shared" si="12"/>
        <v/>
      </c>
      <c r="CC38" s="334"/>
      <c r="CD38" s="334"/>
      <c r="CE38" s="335"/>
      <c r="CF38" s="22"/>
      <c r="CG38" s="324">
        <f t="shared" si="13"/>
        <v>0</v>
      </c>
      <c r="CH38" s="325"/>
      <c r="CI38" s="326"/>
      <c r="CJ38" s="324" t="str">
        <f t="shared" si="14"/>
        <v/>
      </c>
      <c r="CK38" s="325"/>
      <c r="CL38" s="326"/>
      <c r="CM38" s="30"/>
      <c r="CN38" s="30">
        <f t="shared" si="0"/>
        <v>7</v>
      </c>
      <c r="CO38" s="21"/>
      <c r="CP38" s="128" t="s">
        <v>92</v>
      </c>
      <c r="CQ38" s="125">
        <f t="shared" si="1"/>
        <v>0</v>
      </c>
      <c r="CR38" s="125">
        <f t="shared" si="15"/>
        <v>0</v>
      </c>
      <c r="CS38" s="154" t="s">
        <v>91</v>
      </c>
      <c r="CT38" s="128"/>
      <c r="CU38" s="128"/>
      <c r="CV38" s="128"/>
      <c r="CW38" s="128"/>
      <c r="CX38" s="128"/>
      <c r="CY38" s="128"/>
      <c r="CZ38" s="128"/>
      <c r="DA38" s="128"/>
      <c r="DB38" s="128"/>
      <c r="DC38" s="128"/>
      <c r="DD38" s="204">
        <f t="shared" si="16"/>
        <v>1</v>
      </c>
      <c r="DE38" s="128"/>
      <c r="DF38" s="128"/>
      <c r="DG38" s="128"/>
      <c r="DH38" s="128"/>
      <c r="DI38" s="128"/>
      <c r="DJ38" s="203"/>
      <c r="DK38" s="203"/>
      <c r="DL38" s="203"/>
      <c r="DM38" s="203"/>
      <c r="DN38" s="203"/>
      <c r="DO38" s="203"/>
      <c r="DP38" s="203"/>
      <c r="DQ38" s="203"/>
      <c r="DR38" s="203"/>
      <c r="DS38" s="203"/>
      <c r="DT38" s="203"/>
      <c r="DU38" s="203"/>
      <c r="DV38" s="203"/>
      <c r="DW38" s="203"/>
      <c r="DX38" s="203"/>
      <c r="DY38" s="203"/>
      <c r="DZ38" s="203"/>
      <c r="EA38" s="203"/>
      <c r="EB38" s="203"/>
      <c r="EC38" s="203"/>
      <c r="ED38" s="203"/>
      <c r="EE38" s="203"/>
      <c r="EF38" s="203"/>
      <c r="EG38" s="203"/>
      <c r="EH38" s="203"/>
      <c r="EI38" s="203"/>
    </row>
    <row r="39" spans="1:139" s="24" customFormat="1" ht="30.95" customHeight="1" thickBot="1" x14ac:dyDescent="0.3">
      <c r="A39" s="88"/>
      <c r="B39" s="89"/>
      <c r="C39" s="380"/>
      <c r="D39" s="380"/>
      <c r="E39" s="380"/>
      <c r="F39" s="380"/>
      <c r="G39" s="89"/>
      <c r="H39" s="380"/>
      <c r="I39" s="381"/>
      <c r="J39" s="141"/>
      <c r="K39" s="69">
        <v>29</v>
      </c>
      <c r="L39" s="270">
        <v>42764</v>
      </c>
      <c r="M39" s="270"/>
      <c r="N39" s="270"/>
      <c r="O39" s="270"/>
      <c r="P39" s="270"/>
      <c r="Q39" s="263"/>
      <c r="R39" s="266"/>
      <c r="S39" s="266"/>
      <c r="T39" s="261"/>
      <c r="U39" s="262"/>
      <c r="V39" s="262"/>
      <c r="W39" s="263"/>
      <c r="X39" s="230" t="str">
        <f t="shared" si="2"/>
        <v/>
      </c>
      <c r="Y39" s="242" t="str">
        <f t="shared" si="3"/>
        <v/>
      </c>
      <c r="Z39" s="243"/>
      <c r="AA39" s="243"/>
      <c r="AB39" s="244"/>
      <c r="AC39" s="245">
        <v>0</v>
      </c>
      <c r="AD39" s="246"/>
      <c r="AE39" s="247"/>
      <c r="AF39" s="242" t="str">
        <f t="shared" si="4"/>
        <v/>
      </c>
      <c r="AG39" s="243"/>
      <c r="AH39" s="244"/>
      <c r="AI39" s="207"/>
      <c r="AJ39" s="207"/>
      <c r="AK39" s="254"/>
      <c r="AL39" s="254"/>
      <c r="AM39" s="209">
        <f t="shared" si="5"/>
        <v>0</v>
      </c>
      <c r="AN39" s="210">
        <f t="shared" si="6"/>
        <v>0</v>
      </c>
      <c r="AO39" s="237"/>
      <c r="AP39" s="238"/>
      <c r="AQ39" s="238"/>
      <c r="AR39" s="238"/>
      <c r="AS39" s="238"/>
      <c r="AT39" s="238"/>
      <c r="AU39" s="238"/>
      <c r="AV39" s="238"/>
      <c r="AW39" s="238"/>
      <c r="AX39" s="238"/>
      <c r="AY39" s="238"/>
      <c r="AZ39" s="238"/>
      <c r="BA39" s="238"/>
      <c r="BB39" s="238"/>
      <c r="BC39" s="238"/>
      <c r="BD39" s="238"/>
      <c r="BE39" s="238"/>
      <c r="BF39" s="238"/>
      <c r="BG39" s="238"/>
      <c r="BH39" s="238"/>
      <c r="BI39" s="238"/>
      <c r="BJ39" s="238"/>
      <c r="BK39" s="238"/>
      <c r="BL39" s="238"/>
      <c r="BM39" s="238"/>
      <c r="BN39" s="238"/>
      <c r="BO39" s="239"/>
      <c r="BP39" s="57"/>
      <c r="BQ39" s="16"/>
      <c r="BR39" s="17">
        <f t="shared" si="7"/>
        <v>0</v>
      </c>
      <c r="BS39" s="18"/>
      <c r="BT39" s="231">
        <f t="shared" si="8"/>
        <v>0</v>
      </c>
      <c r="BU39" s="232">
        <f t="shared" si="9"/>
        <v>0</v>
      </c>
      <c r="BV39" s="233">
        <f t="shared" si="10"/>
        <v>0</v>
      </c>
      <c r="BW39" s="25"/>
      <c r="BX39" s="333">
        <f t="shared" si="11"/>
        <v>0</v>
      </c>
      <c r="BY39" s="334"/>
      <c r="BZ39" s="334"/>
      <c r="CA39" s="335"/>
      <c r="CB39" s="333" t="str">
        <f t="shared" si="12"/>
        <v/>
      </c>
      <c r="CC39" s="334"/>
      <c r="CD39" s="334"/>
      <c r="CE39" s="335"/>
      <c r="CF39" s="22"/>
      <c r="CG39" s="324">
        <f t="shared" si="13"/>
        <v>0</v>
      </c>
      <c r="CH39" s="325"/>
      <c r="CI39" s="326"/>
      <c r="CJ39" s="324" t="str">
        <f t="shared" si="14"/>
        <v/>
      </c>
      <c r="CK39" s="325"/>
      <c r="CL39" s="326"/>
      <c r="CM39" s="30"/>
      <c r="CN39" s="30">
        <f t="shared" si="0"/>
        <v>1</v>
      </c>
      <c r="CO39" s="21"/>
      <c r="CP39" s="128" t="s">
        <v>92</v>
      </c>
      <c r="CQ39" s="125">
        <f t="shared" si="1"/>
        <v>0</v>
      </c>
      <c r="CR39" s="125">
        <f t="shared" si="15"/>
        <v>0</v>
      </c>
      <c r="CS39" s="128"/>
      <c r="CT39" s="128"/>
      <c r="CU39" s="128"/>
      <c r="CV39" s="128"/>
      <c r="CW39" s="128"/>
      <c r="CX39" s="128"/>
      <c r="CY39" s="128"/>
      <c r="CZ39" s="128"/>
      <c r="DA39" s="128"/>
      <c r="DB39" s="128"/>
      <c r="DC39" s="128"/>
      <c r="DD39" s="204">
        <f t="shared" si="16"/>
        <v>1</v>
      </c>
      <c r="DE39" s="128"/>
      <c r="DF39" s="128"/>
      <c r="DG39" s="128"/>
      <c r="DH39" s="128"/>
      <c r="DI39" s="128"/>
      <c r="DJ39" s="203"/>
      <c r="DK39" s="203"/>
      <c r="DL39" s="203"/>
      <c r="DM39" s="203"/>
      <c r="DN39" s="203"/>
      <c r="DO39" s="203"/>
      <c r="DP39" s="203"/>
      <c r="DQ39" s="203"/>
      <c r="DR39" s="203"/>
      <c r="DS39" s="203"/>
      <c r="DT39" s="203"/>
      <c r="DU39" s="203"/>
      <c r="DV39" s="203"/>
      <c r="DW39" s="203"/>
      <c r="DX39" s="203"/>
      <c r="DY39" s="203"/>
      <c r="DZ39" s="203"/>
      <c r="EA39" s="203"/>
      <c r="EB39" s="203"/>
      <c r="EC39" s="203"/>
      <c r="ED39" s="203"/>
      <c r="EE39" s="203"/>
      <c r="EF39" s="203"/>
      <c r="EG39" s="203"/>
      <c r="EH39" s="203"/>
      <c r="EI39" s="203"/>
    </row>
    <row r="40" spans="1:139" s="24" customFormat="1" ht="30.95" customHeight="1" thickBot="1" x14ac:dyDescent="0.3">
      <c r="B40" s="382" t="s">
        <v>49</v>
      </c>
      <c r="C40" s="383"/>
      <c r="D40" s="383"/>
      <c r="E40" s="383"/>
      <c r="F40" s="383"/>
      <c r="G40" s="383"/>
      <c r="H40" s="383"/>
      <c r="I40" s="384"/>
      <c r="J40" s="141"/>
      <c r="K40" s="69">
        <v>30</v>
      </c>
      <c r="L40" s="270">
        <v>42765</v>
      </c>
      <c r="M40" s="270"/>
      <c r="N40" s="270"/>
      <c r="O40" s="270"/>
      <c r="P40" s="270"/>
      <c r="Q40" s="263"/>
      <c r="R40" s="266"/>
      <c r="S40" s="266"/>
      <c r="T40" s="261"/>
      <c r="U40" s="262"/>
      <c r="V40" s="262"/>
      <c r="W40" s="263"/>
      <c r="X40" s="230" t="str">
        <f t="shared" si="2"/>
        <v/>
      </c>
      <c r="Y40" s="242" t="str">
        <f t="shared" si="3"/>
        <v/>
      </c>
      <c r="Z40" s="243"/>
      <c r="AA40" s="243"/>
      <c r="AB40" s="244"/>
      <c r="AC40" s="245">
        <v>0</v>
      </c>
      <c r="AD40" s="246"/>
      <c r="AE40" s="247"/>
      <c r="AF40" s="242" t="str">
        <f t="shared" si="4"/>
        <v/>
      </c>
      <c r="AG40" s="243"/>
      <c r="AH40" s="244"/>
      <c r="AI40" s="207" t="s">
        <v>114</v>
      </c>
      <c r="AJ40" s="207" t="s">
        <v>115</v>
      </c>
      <c r="AK40" s="254">
        <v>100</v>
      </c>
      <c r="AL40" s="254"/>
      <c r="AM40" s="209">
        <f t="shared" si="5"/>
        <v>50</v>
      </c>
      <c r="AN40" s="210">
        <f t="shared" si="6"/>
        <v>50</v>
      </c>
      <c r="AO40" s="237"/>
      <c r="AP40" s="238"/>
      <c r="AQ40" s="238"/>
      <c r="AR40" s="238"/>
      <c r="AS40" s="238"/>
      <c r="AT40" s="238"/>
      <c r="AU40" s="238"/>
      <c r="AV40" s="238"/>
      <c r="AW40" s="238"/>
      <c r="AX40" s="238"/>
      <c r="AY40" s="238"/>
      <c r="AZ40" s="238"/>
      <c r="BA40" s="238"/>
      <c r="BB40" s="238"/>
      <c r="BC40" s="238"/>
      <c r="BD40" s="238"/>
      <c r="BE40" s="238"/>
      <c r="BF40" s="238"/>
      <c r="BG40" s="238"/>
      <c r="BH40" s="238"/>
      <c r="BI40" s="238"/>
      <c r="BJ40" s="238"/>
      <c r="BK40" s="238"/>
      <c r="BL40" s="238"/>
      <c r="BM40" s="238"/>
      <c r="BN40" s="238"/>
      <c r="BO40" s="239"/>
      <c r="BP40" s="57"/>
      <c r="BQ40" s="16"/>
      <c r="BR40" s="17">
        <f t="shared" si="7"/>
        <v>0</v>
      </c>
      <c r="BS40" s="18"/>
      <c r="BT40" s="231">
        <f t="shared" si="8"/>
        <v>0</v>
      </c>
      <c r="BU40" s="232">
        <f t="shared" si="9"/>
        <v>0</v>
      </c>
      <c r="BV40" s="233">
        <f t="shared" si="10"/>
        <v>0</v>
      </c>
      <c r="BW40" s="25"/>
      <c r="BX40" s="333">
        <f t="shared" si="11"/>
        <v>0</v>
      </c>
      <c r="BY40" s="334"/>
      <c r="BZ40" s="334"/>
      <c r="CA40" s="335"/>
      <c r="CB40" s="333" t="str">
        <f t="shared" si="12"/>
        <v/>
      </c>
      <c r="CC40" s="334"/>
      <c r="CD40" s="334"/>
      <c r="CE40" s="335"/>
      <c r="CF40" s="22"/>
      <c r="CG40" s="324">
        <f t="shared" si="13"/>
        <v>0</v>
      </c>
      <c r="CH40" s="325"/>
      <c r="CI40" s="326"/>
      <c r="CJ40" s="324" t="str">
        <f t="shared" si="14"/>
        <v/>
      </c>
      <c r="CK40" s="325"/>
      <c r="CL40" s="326"/>
      <c r="CM40" s="30"/>
      <c r="CN40" s="30">
        <f t="shared" si="0"/>
        <v>2</v>
      </c>
      <c r="CO40" s="21"/>
      <c r="CP40" s="128" t="s">
        <v>92</v>
      </c>
      <c r="CQ40" s="125">
        <f t="shared" si="1"/>
        <v>0</v>
      </c>
      <c r="CR40" s="125">
        <f t="shared" si="15"/>
        <v>0</v>
      </c>
      <c r="CS40" s="128"/>
      <c r="CT40" s="128"/>
      <c r="CU40" s="128"/>
      <c r="CV40" s="128"/>
      <c r="CW40" s="128"/>
      <c r="CX40" s="128"/>
      <c r="CY40" s="128"/>
      <c r="CZ40" s="128"/>
      <c r="DA40" s="128"/>
      <c r="DB40" s="128"/>
      <c r="DC40" s="128"/>
      <c r="DD40" s="204">
        <f t="shared" si="16"/>
        <v>1</v>
      </c>
      <c r="DE40" s="128"/>
      <c r="DF40" s="128"/>
      <c r="DG40" s="128"/>
      <c r="DH40" s="128"/>
      <c r="DI40" s="128"/>
      <c r="DJ40" s="203"/>
      <c r="DK40" s="203"/>
      <c r="DL40" s="203"/>
      <c r="DM40" s="203"/>
      <c r="DN40" s="203"/>
      <c r="DO40" s="203"/>
      <c r="DP40" s="203"/>
      <c r="DQ40" s="203"/>
      <c r="DR40" s="203"/>
      <c r="DS40" s="203"/>
      <c r="DT40" s="203"/>
      <c r="DU40" s="203"/>
      <c r="DV40" s="203"/>
      <c r="DW40" s="203"/>
      <c r="DX40" s="203"/>
      <c r="DY40" s="203"/>
      <c r="DZ40" s="203"/>
      <c r="EA40" s="203"/>
      <c r="EB40" s="203"/>
      <c r="EC40" s="203"/>
      <c r="ED40" s="203"/>
      <c r="EE40" s="203"/>
      <c r="EF40" s="203"/>
      <c r="EG40" s="203"/>
      <c r="EH40" s="203"/>
      <c r="EI40" s="203"/>
    </row>
    <row r="41" spans="1:139" s="24" customFormat="1" ht="30.95" customHeight="1" thickBot="1" x14ac:dyDescent="0.3">
      <c r="A41" s="90"/>
      <c r="B41" s="91"/>
      <c r="C41" s="92"/>
      <c r="D41" s="407"/>
      <c r="E41" s="408"/>
      <c r="F41" s="408"/>
      <c r="G41" s="408"/>
      <c r="H41" s="409"/>
      <c r="I41" s="93"/>
      <c r="J41" s="141">
        <f>IF(ISBLANK(D41),0,1)</f>
        <v>0</v>
      </c>
      <c r="K41" s="94">
        <v>31</v>
      </c>
      <c r="L41" s="270">
        <v>42766</v>
      </c>
      <c r="M41" s="270"/>
      <c r="N41" s="270"/>
      <c r="O41" s="270"/>
      <c r="P41" s="270"/>
      <c r="Q41" s="263"/>
      <c r="R41" s="266"/>
      <c r="S41" s="266"/>
      <c r="T41" s="261"/>
      <c r="U41" s="262"/>
      <c r="V41" s="262"/>
      <c r="W41" s="263"/>
      <c r="X41" s="230" t="str">
        <f t="shared" si="2"/>
        <v/>
      </c>
      <c r="Y41" s="242" t="str">
        <f t="shared" si="3"/>
        <v/>
      </c>
      <c r="Z41" s="243"/>
      <c r="AA41" s="243"/>
      <c r="AB41" s="244"/>
      <c r="AC41" s="245">
        <v>0</v>
      </c>
      <c r="AD41" s="246"/>
      <c r="AE41" s="247"/>
      <c r="AF41" s="242" t="str">
        <f t="shared" si="4"/>
        <v/>
      </c>
      <c r="AG41" s="243"/>
      <c r="AH41" s="244"/>
      <c r="AI41" s="207"/>
      <c r="AJ41" s="207"/>
      <c r="AK41" s="254"/>
      <c r="AL41" s="254"/>
      <c r="AM41" s="209">
        <f t="shared" si="5"/>
        <v>0</v>
      </c>
      <c r="AN41" s="210">
        <f t="shared" si="6"/>
        <v>0</v>
      </c>
      <c r="AO41" s="237"/>
      <c r="AP41" s="238"/>
      <c r="AQ41" s="238"/>
      <c r="AR41" s="238"/>
      <c r="AS41" s="238"/>
      <c r="AT41" s="238"/>
      <c r="AU41" s="238"/>
      <c r="AV41" s="238"/>
      <c r="AW41" s="238"/>
      <c r="AX41" s="238"/>
      <c r="AY41" s="238"/>
      <c r="AZ41" s="238"/>
      <c r="BA41" s="238"/>
      <c r="BB41" s="238"/>
      <c r="BC41" s="238"/>
      <c r="BD41" s="238"/>
      <c r="BE41" s="238"/>
      <c r="BF41" s="238"/>
      <c r="BG41" s="238"/>
      <c r="BH41" s="238"/>
      <c r="BI41" s="238"/>
      <c r="BJ41" s="238"/>
      <c r="BK41" s="238"/>
      <c r="BL41" s="238"/>
      <c r="BM41" s="238"/>
      <c r="BN41" s="238"/>
      <c r="BO41" s="239"/>
      <c r="BP41" s="57"/>
      <c r="BQ41" s="16"/>
      <c r="BR41" s="17">
        <f t="shared" si="7"/>
        <v>0</v>
      </c>
      <c r="BS41" s="18"/>
      <c r="BT41" s="231">
        <f t="shared" si="8"/>
        <v>0</v>
      </c>
      <c r="BU41" s="232">
        <f t="shared" si="9"/>
        <v>0</v>
      </c>
      <c r="BV41" s="233">
        <f t="shared" si="10"/>
        <v>0</v>
      </c>
      <c r="BW41" s="25"/>
      <c r="BX41" s="333">
        <f t="shared" si="11"/>
        <v>0</v>
      </c>
      <c r="BY41" s="334"/>
      <c r="BZ41" s="334"/>
      <c r="CA41" s="335"/>
      <c r="CB41" s="333" t="str">
        <f t="shared" si="12"/>
        <v/>
      </c>
      <c r="CC41" s="334"/>
      <c r="CD41" s="334"/>
      <c r="CE41" s="335"/>
      <c r="CF41" s="22"/>
      <c r="CG41" s="324">
        <f t="shared" si="13"/>
        <v>0</v>
      </c>
      <c r="CH41" s="325"/>
      <c r="CI41" s="326"/>
      <c r="CJ41" s="324" t="str">
        <f t="shared" si="14"/>
        <v/>
      </c>
      <c r="CK41" s="325"/>
      <c r="CL41" s="326"/>
      <c r="CM41" s="30"/>
      <c r="CN41" s="30">
        <f t="shared" si="0"/>
        <v>3</v>
      </c>
      <c r="CO41" s="21"/>
      <c r="CP41" s="128" t="s">
        <v>92</v>
      </c>
      <c r="CQ41" s="125">
        <f t="shared" si="1"/>
        <v>0</v>
      </c>
      <c r="CR41" s="125">
        <f t="shared" si="15"/>
        <v>0</v>
      </c>
      <c r="CS41" s="128"/>
      <c r="CT41" s="128"/>
      <c r="CU41" s="128"/>
      <c r="CV41" s="128"/>
      <c r="CW41" s="128"/>
      <c r="CX41" s="128"/>
      <c r="CY41" s="128"/>
      <c r="CZ41" s="128"/>
      <c r="DA41" s="128"/>
      <c r="DB41" s="128"/>
      <c r="DC41" s="128"/>
      <c r="DD41" s="204">
        <f t="shared" si="16"/>
        <v>1</v>
      </c>
      <c r="DE41" s="128"/>
      <c r="DF41" s="128"/>
      <c r="DG41" s="128"/>
      <c r="DH41" s="128"/>
      <c r="DI41" s="128"/>
      <c r="DJ41" s="203"/>
      <c r="DK41" s="203"/>
      <c r="DL41" s="203"/>
      <c r="DM41" s="203"/>
      <c r="DN41" s="203"/>
      <c r="DO41" s="203"/>
      <c r="DP41" s="203"/>
      <c r="DQ41" s="203"/>
      <c r="DR41" s="203"/>
      <c r="DS41" s="203"/>
      <c r="DT41" s="203"/>
      <c r="DU41" s="203"/>
      <c r="DV41" s="203"/>
      <c r="DW41" s="203"/>
      <c r="DX41" s="203"/>
      <c r="DY41" s="203"/>
      <c r="DZ41" s="203"/>
      <c r="EA41" s="203"/>
      <c r="EB41" s="203"/>
      <c r="EC41" s="203"/>
      <c r="ED41" s="203"/>
      <c r="EE41" s="203"/>
      <c r="EF41" s="203"/>
      <c r="EG41" s="203"/>
      <c r="EH41" s="203"/>
      <c r="EI41" s="203"/>
    </row>
    <row r="42" spans="1:139" s="24" customFormat="1" ht="30" customHeight="1" x14ac:dyDescent="0.2">
      <c r="A42" s="90"/>
      <c r="B42" s="20"/>
      <c r="C42" s="20"/>
      <c r="D42" s="20"/>
      <c r="E42" s="20"/>
      <c r="F42" s="20"/>
      <c r="G42" s="20"/>
      <c r="H42" s="20"/>
      <c r="I42" s="20"/>
      <c r="J42" s="142">
        <f>SUM(J11:J41)</f>
        <v>0</v>
      </c>
      <c r="K42" s="142">
        <f>J42+F5</f>
        <v>1</v>
      </c>
      <c r="L42" s="131"/>
      <c r="M42" s="131"/>
      <c r="N42" s="131"/>
      <c r="O42" s="131"/>
      <c r="P42" s="131"/>
      <c r="Q42" s="148"/>
      <c r="R42" s="148"/>
      <c r="S42" s="148"/>
      <c r="T42" s="148"/>
      <c r="U42" s="148"/>
      <c r="V42" s="148"/>
      <c r="W42" s="148"/>
      <c r="X42" s="148"/>
      <c r="Y42" s="132"/>
      <c r="Z42" s="132"/>
      <c r="AA42" s="132"/>
      <c r="AB42" s="133"/>
      <c r="AC42" s="133"/>
      <c r="AD42" s="133"/>
      <c r="AE42" s="133"/>
      <c r="AF42" s="132"/>
      <c r="AG42" s="149"/>
      <c r="AH42" s="146">
        <f>SUM(AH43:AH44)+AI44</f>
        <v>1</v>
      </c>
      <c r="AI42" s="152"/>
      <c r="AJ42" s="150"/>
      <c r="AK42" s="133"/>
      <c r="AL42" s="147"/>
      <c r="AM42" s="134"/>
      <c r="AN42" s="134"/>
      <c r="AO42" s="134"/>
      <c r="AP42" s="134"/>
      <c r="AQ42" s="134"/>
      <c r="AR42" s="135"/>
      <c r="AS42" s="136"/>
      <c r="AT42" s="136"/>
      <c r="AU42" s="136"/>
      <c r="AV42" s="136"/>
      <c r="AW42" s="136"/>
      <c r="AX42" s="136"/>
      <c r="AY42" s="136"/>
      <c r="AZ42" s="137"/>
      <c r="BA42" s="137"/>
      <c r="BB42" s="137"/>
      <c r="BC42" s="137"/>
      <c r="BD42" s="137"/>
      <c r="BE42" s="137"/>
      <c r="BF42" s="137"/>
      <c r="BG42" s="137"/>
      <c r="BH42" s="137"/>
      <c r="BI42" s="137"/>
      <c r="BJ42" s="137"/>
      <c r="BK42" s="137"/>
      <c r="BL42" s="137"/>
      <c r="BM42" s="137"/>
      <c r="BN42" s="137"/>
      <c r="BO42" s="137"/>
      <c r="BP42" s="137"/>
      <c r="BQ42" s="137"/>
      <c r="BR42" s="137"/>
      <c r="BV42" s="138"/>
      <c r="BW42" s="25"/>
      <c r="BX42" s="96"/>
      <c r="BY42" s="96"/>
      <c r="BZ42" s="96"/>
      <c r="CA42" s="96"/>
      <c r="CB42" s="96"/>
      <c r="CC42" s="96"/>
      <c r="CD42" s="96"/>
      <c r="CE42" s="96"/>
      <c r="CF42" s="22"/>
      <c r="CG42" s="139"/>
      <c r="CH42" s="139"/>
      <c r="CI42" s="139"/>
      <c r="CJ42" s="139"/>
      <c r="CK42" s="139"/>
      <c r="CL42" s="139"/>
      <c r="CM42" s="140"/>
      <c r="CN42" s="140"/>
      <c r="CO42" s="21"/>
      <c r="CP42" s="128"/>
      <c r="CQ42" s="125"/>
      <c r="CR42" s="125"/>
      <c r="CS42" s="128"/>
    </row>
    <row r="43" spans="1:139" s="24" customFormat="1" ht="25.5" customHeight="1" x14ac:dyDescent="0.2">
      <c r="A43" s="90"/>
      <c r="B43" s="20"/>
      <c r="C43" s="20"/>
      <c r="D43" s="20"/>
      <c r="E43" s="20"/>
      <c r="F43" s="20"/>
      <c r="G43" s="20"/>
      <c r="H43" s="20"/>
      <c r="I43" s="20"/>
      <c r="J43" s="20"/>
      <c r="K43" s="417" t="s">
        <v>96</v>
      </c>
      <c r="L43" s="418"/>
      <c r="M43" s="418"/>
      <c r="N43" s="418"/>
      <c r="O43" s="418"/>
      <c r="P43" s="418"/>
      <c r="Q43" s="418"/>
      <c r="R43" s="418"/>
      <c r="S43" s="418"/>
      <c r="T43" s="418"/>
      <c r="U43" s="418"/>
      <c r="V43" s="418"/>
      <c r="W43" s="418"/>
      <c r="X43" s="418"/>
      <c r="Y43" s="418"/>
      <c r="Z43" s="418"/>
      <c r="AA43" s="419" t="str">
        <f>IF(COUNTA(D41,C37,C36,D31,D29,D26,G24,C24,B18,B16,B13,B11,AQ4,AP4,AF4,T4,M4,C38)=18,"תקין","לא תקין")</f>
        <v>לא תקין</v>
      </c>
      <c r="AB43" s="420"/>
      <c r="AC43" s="420"/>
      <c r="AD43" s="420"/>
      <c r="AE43" s="421"/>
      <c r="AF43" s="132"/>
      <c r="AG43" s="149"/>
      <c r="AH43" s="146">
        <f>IF(AA43="תקין",1,0)</f>
        <v>0</v>
      </c>
      <c r="AI43" s="153"/>
      <c r="AJ43" s="149"/>
      <c r="AK43" s="133"/>
      <c r="AL43" s="412"/>
      <c r="AM43" s="413"/>
      <c r="AN43" s="413"/>
      <c r="AO43" s="413"/>
      <c r="AP43" s="414"/>
      <c r="AQ43" s="412"/>
      <c r="AR43" s="413"/>
      <c r="AS43" s="413"/>
      <c r="AT43" s="413"/>
      <c r="AU43" s="133"/>
      <c r="AV43" s="133"/>
      <c r="AW43" s="133"/>
      <c r="AX43" s="133"/>
      <c r="AY43" s="133"/>
      <c r="AZ43" s="133"/>
      <c r="BA43" s="133"/>
      <c r="BB43" s="133"/>
      <c r="BC43" s="133"/>
      <c r="BD43" s="137"/>
      <c r="BE43" s="137"/>
      <c r="BF43" s="137"/>
      <c r="BG43" s="137"/>
      <c r="BH43" s="137"/>
      <c r="BI43" s="137"/>
      <c r="BJ43" s="137"/>
      <c r="BK43" s="137"/>
      <c r="BL43" s="137"/>
      <c r="BM43" s="137"/>
      <c r="BN43" s="137"/>
      <c r="BO43" s="137"/>
      <c r="BP43" s="137"/>
      <c r="BQ43" s="137"/>
      <c r="BR43" s="137"/>
      <c r="BV43" s="138"/>
      <c r="BW43" s="25"/>
      <c r="BX43" s="96"/>
      <c r="BY43" s="96"/>
      <c r="BZ43" s="96"/>
      <c r="CA43" s="96"/>
      <c r="CB43" s="96"/>
      <c r="CC43" s="96"/>
      <c r="CD43" s="96"/>
      <c r="CE43" s="96"/>
      <c r="CF43" s="22"/>
      <c r="CG43" s="139"/>
      <c r="CH43" s="139"/>
      <c r="CI43" s="139"/>
      <c r="CJ43" s="139"/>
      <c r="CK43" s="139"/>
      <c r="CL43" s="139"/>
      <c r="CM43" s="140"/>
      <c r="CN43" s="140"/>
      <c r="CO43" s="21"/>
      <c r="CP43" s="128"/>
      <c r="CQ43" s="125"/>
      <c r="CR43" s="125"/>
      <c r="CS43" s="128"/>
    </row>
    <row r="44" spans="1:139" s="24" customFormat="1" ht="21" customHeight="1" thickBot="1" x14ac:dyDescent="0.25">
      <c r="A44" s="388"/>
      <c r="B44" s="388"/>
      <c r="C44" s="388"/>
      <c r="D44" s="388"/>
      <c r="E44" s="388"/>
      <c r="F44" s="388"/>
      <c r="G44" s="388"/>
      <c r="H44" s="388"/>
      <c r="I44" s="389"/>
      <c r="J44" s="85"/>
      <c r="K44" s="422" t="s">
        <v>97</v>
      </c>
      <c r="L44" s="423"/>
      <c r="M44" s="423"/>
      <c r="N44" s="423"/>
      <c r="O44" s="423"/>
      <c r="P44" s="423"/>
      <c r="Q44" s="423"/>
      <c r="R44" s="423"/>
      <c r="S44" s="423"/>
      <c r="T44" s="423"/>
      <c r="U44" s="423"/>
      <c r="V44" s="423"/>
      <c r="W44" s="423"/>
      <c r="X44" s="423"/>
      <c r="Y44" s="423"/>
      <c r="Z44" s="423"/>
      <c r="AA44" s="385" t="str">
        <f>IF(SUM(DD11:DD41)=31,"תקין","לא תקין")</f>
        <v>תקין</v>
      </c>
      <c r="AB44" s="386"/>
      <c r="AC44" s="386"/>
      <c r="AD44" s="386"/>
      <c r="AE44" s="387"/>
      <c r="AF44" s="95"/>
      <c r="AG44" s="151"/>
      <c r="AH44" s="146">
        <f>IF(AA44="תקין",1,0)</f>
        <v>1</v>
      </c>
      <c r="AI44" s="146">
        <f>IF(D33&gt;SUM(Y11:Y41),1,0)</f>
        <v>0</v>
      </c>
      <c r="AJ44" s="150"/>
      <c r="AK44" s="133"/>
      <c r="AL44" s="412"/>
      <c r="AM44" s="413"/>
      <c r="AN44" s="413"/>
      <c r="AO44" s="413"/>
      <c r="AP44" s="414"/>
      <c r="AQ44" s="412"/>
      <c r="AR44" s="413"/>
      <c r="AS44" s="413"/>
      <c r="AT44" s="413"/>
      <c r="AU44" s="133"/>
      <c r="AV44" s="133"/>
      <c r="AW44" s="133"/>
      <c r="AX44" s="133"/>
      <c r="AY44" s="133"/>
      <c r="AZ44" s="133"/>
      <c r="BA44" s="133"/>
      <c r="BB44" s="133"/>
      <c r="BC44" s="133"/>
      <c r="BD44" s="39"/>
      <c r="BE44" s="39"/>
      <c r="BF44" s="39"/>
      <c r="BG44" s="39"/>
      <c r="BH44" s="39"/>
      <c r="BI44" s="39"/>
      <c r="BJ44" s="39"/>
      <c r="BK44" s="39"/>
      <c r="BL44" s="39"/>
      <c r="BM44" s="39"/>
      <c r="BN44" s="39"/>
      <c r="BO44" s="39"/>
      <c r="BP44" s="39"/>
      <c r="BQ44" s="39"/>
      <c r="BR44" s="39"/>
      <c r="BW44" s="21"/>
      <c r="BX44" s="21"/>
      <c r="BY44" s="21"/>
      <c r="BZ44" s="21"/>
      <c r="CA44" s="21"/>
      <c r="CB44" s="21"/>
      <c r="CC44" s="21"/>
      <c r="CD44" s="21"/>
      <c r="CE44" s="21"/>
      <c r="CF44" s="21"/>
      <c r="CG44" s="21"/>
      <c r="CH44" s="21"/>
      <c r="CI44" s="21"/>
      <c r="CJ44" s="21"/>
      <c r="CK44" s="21"/>
      <c r="CL44" s="21"/>
      <c r="CM44" s="21"/>
      <c r="CN44" s="21"/>
      <c r="CO44" s="21"/>
      <c r="CP44" s="128"/>
      <c r="CQ44" s="125">
        <f>SUM(CQ11:CQ41)</f>
        <v>0</v>
      </c>
      <c r="CR44" s="125">
        <f>SUM(CR11:CR41)</f>
        <v>0</v>
      </c>
      <c r="CS44" s="128"/>
    </row>
    <row r="45" spans="1:139" s="32" customFormat="1" ht="24" customHeight="1" thickTop="1" thickBot="1" x14ac:dyDescent="0.3">
      <c r="A45" s="390" t="s">
        <v>33</v>
      </c>
      <c r="B45" s="391" t="s">
        <v>112</v>
      </c>
      <c r="C45" s="392"/>
      <c r="D45" s="392"/>
      <c r="E45" s="392"/>
      <c r="F45" s="392"/>
      <c r="G45" s="392"/>
      <c r="H45" s="392"/>
      <c r="I45" s="393"/>
      <c r="J45" s="98"/>
      <c r="K45" s="400" t="s">
        <v>31</v>
      </c>
      <c r="L45" s="401"/>
      <c r="M45" s="401"/>
      <c r="N45" s="401"/>
      <c r="O45" s="401"/>
      <c r="P45" s="401"/>
      <c r="Q45" s="401"/>
      <c r="R45" s="401"/>
      <c r="S45" s="401"/>
      <c r="T45" s="401"/>
      <c r="U45" s="401"/>
      <c r="V45" s="401"/>
      <c r="W45" s="401"/>
      <c r="X45" s="401"/>
      <c r="Y45" s="401"/>
      <c r="Z45" s="401"/>
      <c r="AA45" s="402" t="str">
        <f>IF(AA43="תקין",IF(AA44="תקין",SUM(Y11:Y41),"לא תקין"),"לא תקין")</f>
        <v>לא תקין</v>
      </c>
      <c r="AB45" s="403"/>
      <c r="AC45" s="403"/>
      <c r="AD45" s="403"/>
      <c r="AE45" s="404"/>
      <c r="AF45" s="439">
        <f>SUM(AF11:AH41)</f>
        <v>0</v>
      </c>
      <c r="AG45" s="440"/>
      <c r="AH45" s="441"/>
      <c r="AI45" s="447" t="e">
        <f>סך_שעות+AF45</f>
        <v>#VALUE!</v>
      </c>
      <c r="AJ45" s="448"/>
      <c r="AK45" s="449"/>
      <c r="AL45" s="412"/>
      <c r="AM45" s="413"/>
      <c r="AN45" s="413"/>
      <c r="AO45" s="413"/>
      <c r="AP45" s="414"/>
      <c r="AQ45" s="412"/>
      <c r="AR45" s="413"/>
      <c r="AS45" s="413"/>
      <c r="AT45" s="413"/>
      <c r="AU45" s="124"/>
      <c r="AW45" s="436"/>
      <c r="AX45" s="436"/>
      <c r="AY45" s="436"/>
      <c r="BA45" s="39" t="s">
        <v>94</v>
      </c>
      <c r="BB45" s="39"/>
      <c r="BC45" s="39"/>
      <c r="BD45" s="39"/>
      <c r="BE45" s="39"/>
      <c r="BF45" s="39"/>
      <c r="BG45" s="39"/>
      <c r="BH45" s="39"/>
      <c r="BI45" s="39"/>
      <c r="BJ45" s="39"/>
      <c r="BK45" s="39"/>
      <c r="BL45" s="39"/>
      <c r="BM45" s="39"/>
      <c r="BN45" s="39"/>
      <c r="BO45" s="39"/>
      <c r="BP45" s="39"/>
      <c r="BQ45" s="39"/>
      <c r="BR45" s="39"/>
      <c r="BW45" s="21"/>
      <c r="BX45" s="21"/>
      <c r="BY45" s="21"/>
      <c r="BZ45" s="21"/>
      <c r="CA45" s="21"/>
      <c r="CB45" s="21"/>
      <c r="CC45" s="21"/>
      <c r="CD45" s="21"/>
      <c r="CE45" s="21"/>
      <c r="CF45" s="21"/>
      <c r="CG45" s="21"/>
      <c r="CH45" s="21"/>
      <c r="CI45" s="21"/>
      <c r="CJ45" s="21"/>
      <c r="CK45" s="21"/>
      <c r="CL45" s="21"/>
      <c r="CM45" s="21"/>
      <c r="CN45" s="21"/>
      <c r="CO45" s="21"/>
      <c r="CP45" s="158"/>
      <c r="CQ45" s="159">
        <f>CQ44+1</f>
        <v>1</v>
      </c>
      <c r="CR45" s="128"/>
      <c r="CS45" s="128"/>
    </row>
    <row r="46" spans="1:139" s="33" customFormat="1" ht="36.75" customHeight="1" thickTop="1" thickBot="1" x14ac:dyDescent="0.35">
      <c r="A46" s="390"/>
      <c r="B46" s="394"/>
      <c r="C46" s="395"/>
      <c r="D46" s="395"/>
      <c r="E46" s="395"/>
      <c r="F46" s="395"/>
      <c r="G46" s="395"/>
      <c r="H46" s="395"/>
      <c r="I46" s="396"/>
      <c r="J46" s="99"/>
      <c r="K46" s="459" t="s">
        <v>126</v>
      </c>
      <c r="L46" s="460"/>
      <c r="M46" s="460"/>
      <c r="N46" s="460"/>
      <c r="O46" s="460"/>
      <c r="P46" s="460"/>
      <c r="Q46" s="460"/>
      <c r="R46" s="460"/>
      <c r="S46" s="460"/>
      <c r="T46" s="460"/>
      <c r="U46" s="460"/>
      <c r="V46" s="460"/>
      <c r="W46" s="460"/>
      <c r="X46" s="460"/>
      <c r="Y46" s="460"/>
      <c r="Z46" s="461"/>
      <c r="AA46" s="462" t="e">
        <f>סך_שעות*24</f>
        <v>#VALUE!</v>
      </c>
      <c r="AB46" s="462"/>
      <c r="AC46" s="462"/>
      <c r="AD46" s="462"/>
      <c r="AE46" s="463"/>
      <c r="AF46" s="442" t="s">
        <v>123</v>
      </c>
      <c r="AG46" s="442"/>
      <c r="AH46" s="443"/>
      <c r="AI46" s="100"/>
      <c r="AJ46" s="97"/>
      <c r="AK46" s="97"/>
      <c r="AL46" s="412" t="s">
        <v>56</v>
      </c>
      <c r="AM46" s="413"/>
      <c r="AN46" s="413"/>
      <c r="AO46" s="413"/>
      <c r="AP46" s="414"/>
      <c r="AQ46" s="412"/>
      <c r="AR46" s="413"/>
      <c r="AS46" s="413"/>
      <c r="AT46" s="413"/>
      <c r="AU46" s="121"/>
      <c r="AV46" s="40"/>
      <c r="AW46" s="435"/>
      <c r="AX46" s="435"/>
      <c r="AY46" s="435"/>
      <c r="BA46" s="406"/>
      <c r="BB46" s="406"/>
      <c r="BC46" s="406"/>
      <c r="BD46" s="406"/>
      <c r="BE46" s="406"/>
      <c r="BF46" s="406"/>
      <c r="BG46" s="406"/>
      <c r="BH46" s="406"/>
      <c r="BI46" s="39"/>
      <c r="BJ46" s="39"/>
      <c r="BK46" s="39"/>
      <c r="BL46" s="39"/>
      <c r="BM46" s="39"/>
      <c r="BN46" s="39"/>
      <c r="BO46" s="39"/>
      <c r="BP46" s="39"/>
      <c r="BQ46" s="39"/>
      <c r="BR46" s="39"/>
      <c r="BW46" s="21"/>
      <c r="BX46" s="21"/>
      <c r="BY46" s="21"/>
      <c r="BZ46" s="21"/>
      <c r="CA46" s="21"/>
      <c r="CB46" s="21"/>
      <c r="CC46" s="21"/>
      <c r="CD46" s="21"/>
      <c r="CE46" s="21"/>
      <c r="CF46" s="21"/>
      <c r="CG46" s="21"/>
      <c r="CH46" s="21"/>
      <c r="CI46" s="21"/>
      <c r="CJ46" s="21"/>
      <c r="CK46" s="21"/>
      <c r="CL46" s="21"/>
      <c r="CM46" s="21"/>
      <c r="CN46" s="21"/>
      <c r="CO46" s="21"/>
      <c r="CP46" s="128"/>
      <c r="CQ46" s="125"/>
      <c r="CR46" s="128"/>
      <c r="CS46" s="128"/>
    </row>
    <row r="47" spans="1:139" s="34" customFormat="1" ht="24.95" customHeight="1" thickTop="1" x14ac:dyDescent="0.2">
      <c r="A47" s="390"/>
      <c r="B47" s="394"/>
      <c r="C47" s="395"/>
      <c r="D47" s="395"/>
      <c r="E47" s="395"/>
      <c r="F47" s="395"/>
      <c r="G47" s="395"/>
      <c r="H47" s="395"/>
      <c r="I47" s="396"/>
      <c r="J47" s="101"/>
      <c r="K47" s="205"/>
      <c r="L47" s="206"/>
      <c r="M47" s="206"/>
      <c r="N47" s="206"/>
      <c r="O47" s="206"/>
      <c r="P47" s="206"/>
      <c r="Q47" s="206"/>
      <c r="R47" s="206"/>
      <c r="S47" s="206"/>
      <c r="T47" s="206"/>
      <c r="U47" s="206"/>
      <c r="V47" s="206"/>
      <c r="W47" s="206"/>
      <c r="X47" s="206"/>
      <c r="Y47" s="206"/>
      <c r="Z47" s="206"/>
      <c r="AA47" s="102"/>
      <c r="AB47" s="102"/>
      <c r="AC47" s="102"/>
      <c r="AD47" s="102"/>
      <c r="AE47" s="102"/>
      <c r="AF47" s="444"/>
      <c r="AG47" s="445"/>
      <c r="AH47" s="446"/>
      <c r="AI47" s="39"/>
      <c r="AJ47" s="39"/>
      <c r="AK47" s="39"/>
      <c r="AL47" s="437"/>
      <c r="AM47" s="437"/>
      <c r="AN47" s="437"/>
      <c r="AO47" s="437"/>
      <c r="AP47" s="437"/>
      <c r="AQ47" s="437"/>
      <c r="AR47" s="437"/>
      <c r="AS47" s="437"/>
      <c r="AT47" s="437"/>
      <c r="AU47" s="437"/>
      <c r="AV47" s="438"/>
      <c r="AW47" s="438"/>
      <c r="AX47" s="438"/>
      <c r="AY47" s="438"/>
      <c r="BA47" s="406"/>
      <c r="BB47" s="406"/>
      <c r="BC47" s="406"/>
      <c r="BD47" s="406"/>
      <c r="BE47" s="406"/>
      <c r="BF47" s="406"/>
      <c r="BG47" s="406"/>
      <c r="BH47" s="406"/>
      <c r="BI47" s="39"/>
      <c r="BJ47" s="39"/>
      <c r="BK47" s="39"/>
      <c r="BL47" s="39"/>
      <c r="BM47" s="39"/>
      <c r="BN47" s="39"/>
      <c r="BO47" s="39"/>
      <c r="BP47" s="39"/>
      <c r="BQ47" s="39"/>
      <c r="BR47" s="39"/>
      <c r="BW47" s="21"/>
      <c r="BX47" s="21"/>
      <c r="BY47" s="21"/>
      <c r="BZ47" s="21"/>
      <c r="CA47" s="21"/>
      <c r="CB47" s="21"/>
      <c r="CC47" s="21"/>
      <c r="CD47" s="21"/>
      <c r="CE47" s="21"/>
      <c r="CF47" s="21"/>
      <c r="CG47" s="21"/>
      <c r="CH47" s="21"/>
      <c r="CI47" s="21"/>
      <c r="CJ47" s="21"/>
      <c r="CK47" s="21"/>
      <c r="CL47" s="21"/>
      <c r="CM47" s="21"/>
      <c r="CN47" s="21"/>
      <c r="CO47" s="21"/>
      <c r="CP47" s="128"/>
      <c r="CQ47" s="125"/>
      <c r="CR47" s="128"/>
      <c r="CS47" s="128"/>
    </row>
    <row r="48" spans="1:139" s="34" customFormat="1" ht="5.25" customHeight="1" thickBot="1" x14ac:dyDescent="0.25">
      <c r="A48" s="390"/>
      <c r="B48" s="394"/>
      <c r="C48" s="395"/>
      <c r="D48" s="395"/>
      <c r="E48" s="395"/>
      <c r="F48" s="395"/>
      <c r="G48" s="395"/>
      <c r="H48" s="395"/>
      <c r="I48" s="396"/>
      <c r="J48" s="101"/>
      <c r="K48" s="103"/>
      <c r="L48" s="103"/>
      <c r="M48" s="103"/>
      <c r="N48" s="103"/>
      <c r="O48" s="103"/>
      <c r="P48" s="103"/>
      <c r="Q48" s="103"/>
      <c r="R48" s="103"/>
      <c r="S48" s="103"/>
      <c r="T48" s="103"/>
      <c r="U48" s="103"/>
      <c r="V48" s="103"/>
      <c r="W48" s="103"/>
      <c r="X48" s="103"/>
      <c r="Y48" s="103"/>
      <c r="Z48" s="103"/>
      <c r="AA48" s="104"/>
      <c r="AB48" s="105"/>
      <c r="AC48" s="105"/>
      <c r="AD48" s="105"/>
      <c r="AE48" s="105"/>
      <c r="AF48" s="106"/>
      <c r="AG48" s="107"/>
      <c r="AH48" s="39"/>
      <c r="AI48" s="39"/>
      <c r="AJ48" s="39"/>
      <c r="AK48" s="39"/>
      <c r="AL48" s="108"/>
      <c r="AM48" s="108"/>
      <c r="AN48" s="39"/>
      <c r="AO48" s="39"/>
      <c r="AP48" s="39"/>
      <c r="AQ48" s="39"/>
      <c r="AR48" s="39"/>
      <c r="AS48" s="39"/>
      <c r="AT48" s="39"/>
      <c r="AU48" s="39"/>
      <c r="AV48" s="39"/>
      <c r="AW48" s="39"/>
      <c r="AX48" s="108"/>
      <c r="AY48" s="108"/>
      <c r="AZ48" s="39"/>
      <c r="BA48" s="39"/>
      <c r="BB48" s="39"/>
      <c r="BC48" s="39"/>
      <c r="BD48" s="39"/>
      <c r="BE48" s="39"/>
      <c r="BF48" s="39"/>
      <c r="BG48" s="39"/>
      <c r="BH48" s="39"/>
      <c r="BI48" s="39"/>
      <c r="BJ48" s="39"/>
      <c r="BK48" s="39"/>
      <c r="BL48" s="39"/>
      <c r="BM48" s="39"/>
      <c r="BN48" s="39"/>
      <c r="BO48" s="39"/>
      <c r="BP48" s="39"/>
      <c r="BQ48" s="39"/>
      <c r="BR48" s="39"/>
      <c r="BW48" s="21"/>
      <c r="BX48" s="21"/>
      <c r="BY48" s="21"/>
      <c r="BZ48" s="21"/>
      <c r="CA48" s="21"/>
      <c r="CB48" s="21"/>
      <c r="CC48" s="21"/>
      <c r="CD48" s="21"/>
      <c r="CE48" s="21"/>
      <c r="CF48" s="21"/>
      <c r="CG48" s="21"/>
      <c r="CH48" s="21"/>
      <c r="CI48" s="21"/>
      <c r="CJ48" s="21"/>
      <c r="CK48" s="21"/>
      <c r="CL48" s="21"/>
      <c r="CM48" s="21"/>
      <c r="CN48" s="21"/>
      <c r="CO48" s="21"/>
      <c r="CP48" s="128"/>
      <c r="CQ48" s="125"/>
      <c r="CR48" s="128"/>
      <c r="CS48" s="128"/>
    </row>
    <row r="49" spans="1:97" s="34" customFormat="1" ht="16.5" customHeight="1" x14ac:dyDescent="0.2">
      <c r="A49" s="390"/>
      <c r="B49" s="397"/>
      <c r="C49" s="398"/>
      <c r="D49" s="398"/>
      <c r="E49" s="398"/>
      <c r="F49" s="398"/>
      <c r="G49" s="398"/>
      <c r="H49" s="398"/>
      <c r="I49" s="399"/>
      <c r="J49" s="101"/>
      <c r="K49" s="465" t="s">
        <v>32</v>
      </c>
      <c r="L49" s="466"/>
      <c r="M49" s="466"/>
      <c r="N49" s="466"/>
      <c r="O49" s="466"/>
      <c r="P49" s="466"/>
      <c r="Q49" s="466"/>
      <c r="R49" s="466"/>
      <c r="S49" s="466"/>
      <c r="T49" s="466"/>
      <c r="U49" s="466"/>
      <c r="V49" s="466"/>
      <c r="W49" s="466"/>
      <c r="X49" s="466"/>
      <c r="Y49" s="466"/>
      <c r="Z49" s="466"/>
      <c r="AA49" s="469" t="e">
        <f>IF(D33-AA45&lt;0,"שגיאה",D33-AA45)</f>
        <v>#VALUE!</v>
      </c>
      <c r="AB49" s="470"/>
      <c r="AC49" s="470"/>
      <c r="AD49" s="470"/>
      <c r="AE49" s="470"/>
      <c r="AF49" s="470"/>
      <c r="AG49" s="471"/>
      <c r="AH49" s="410"/>
      <c r="AI49" s="411"/>
      <c r="AJ49" s="411"/>
      <c r="AK49" s="411"/>
      <c r="AL49" s="411"/>
      <c r="AM49" s="411"/>
      <c r="AN49" s="160"/>
      <c r="AO49" s="160"/>
      <c r="AP49" s="160"/>
      <c r="AU49" s="464" t="s">
        <v>52</v>
      </c>
      <c r="AV49" s="464"/>
      <c r="AW49" s="464"/>
      <c r="AX49" s="35"/>
      <c r="AY49" s="35"/>
      <c r="AZ49" s="35"/>
      <c r="BA49" s="35"/>
      <c r="BB49" s="39"/>
      <c r="BC49" s="39"/>
      <c r="BD49" s="39"/>
      <c r="BE49" s="39"/>
      <c r="BF49" s="39"/>
      <c r="BG49" s="39"/>
      <c r="BH49" s="39"/>
      <c r="BI49" s="39"/>
      <c r="BJ49" s="39"/>
      <c r="BK49" s="39"/>
      <c r="BL49" s="39"/>
      <c r="BM49" s="39"/>
      <c r="BN49" s="39"/>
      <c r="BO49" s="39"/>
      <c r="BP49" s="39"/>
      <c r="BQ49" s="39"/>
      <c r="BR49" s="39"/>
      <c r="BW49" s="21"/>
      <c r="BX49" s="434" t="s">
        <v>53</v>
      </c>
      <c r="BY49" s="415"/>
      <c r="BZ49" s="415"/>
      <c r="CA49" s="415"/>
      <c r="CB49" s="415"/>
      <c r="CC49" s="415"/>
      <c r="CD49" s="415"/>
      <c r="CE49" s="415"/>
      <c r="CF49" s="415" t="e">
        <f>IF(D33-AA45&lt;0,TRUE,FALSE)</f>
        <v>#VALUE!</v>
      </c>
      <c r="CG49" s="416"/>
      <c r="CH49" s="416"/>
      <c r="CI49" s="416"/>
      <c r="CJ49" s="416"/>
      <c r="CK49" s="416"/>
      <c r="CL49" s="405" t="e">
        <f>+CF49</f>
        <v>#VALUE!</v>
      </c>
      <c r="CM49" s="405"/>
      <c r="CN49" s="36" t="e">
        <f>ABS(CF49)</f>
        <v>#VALUE!</v>
      </c>
      <c r="CO49" s="21"/>
      <c r="CP49" s="424" t="e">
        <f>ABS(D33-AA45)</f>
        <v>#VALUE!</v>
      </c>
      <c r="CQ49" s="424"/>
      <c r="CR49" s="424"/>
      <c r="CS49" s="424"/>
    </row>
    <row r="50" spans="1:97" ht="9.75" customHeight="1" thickBot="1" x14ac:dyDescent="0.25">
      <c r="A50" s="390" t="s">
        <v>36</v>
      </c>
      <c r="B50" s="425" t="s">
        <v>113</v>
      </c>
      <c r="C50" s="426"/>
      <c r="D50" s="426"/>
      <c r="E50" s="426"/>
      <c r="F50" s="426"/>
      <c r="G50" s="426"/>
      <c r="H50" s="426"/>
      <c r="I50" s="427"/>
      <c r="K50" s="467"/>
      <c r="L50" s="468"/>
      <c r="M50" s="468"/>
      <c r="N50" s="468"/>
      <c r="O50" s="468"/>
      <c r="P50" s="468"/>
      <c r="Q50" s="468"/>
      <c r="R50" s="468"/>
      <c r="S50" s="468"/>
      <c r="T50" s="468"/>
      <c r="U50" s="468"/>
      <c r="V50" s="468"/>
      <c r="W50" s="468"/>
      <c r="X50" s="468"/>
      <c r="Y50" s="468"/>
      <c r="Z50" s="468"/>
      <c r="AA50" s="472"/>
      <c r="AB50" s="473"/>
      <c r="AC50" s="473"/>
      <c r="AD50" s="473"/>
      <c r="AE50" s="473"/>
      <c r="AF50" s="473"/>
      <c r="AG50" s="474"/>
      <c r="AH50" s="410"/>
      <c r="AI50" s="411"/>
      <c r="AJ50" s="411"/>
      <c r="AK50" s="411"/>
      <c r="AL50" s="411"/>
      <c r="AM50" s="411"/>
      <c r="AN50" s="160"/>
      <c r="AO50" s="160"/>
      <c r="AP50" s="160"/>
      <c r="AU50" s="464"/>
      <c r="AV50" s="464"/>
      <c r="AW50" s="464"/>
      <c r="AX50" s="109"/>
      <c r="AY50" s="109"/>
      <c r="AZ50" s="110"/>
      <c r="BA50" s="110"/>
      <c r="BB50" s="39"/>
      <c r="BC50" s="39"/>
      <c r="BD50" s="39"/>
      <c r="BE50" s="39"/>
      <c r="BF50" s="39"/>
      <c r="BG50" s="39"/>
      <c r="BH50" s="39"/>
      <c r="BI50" s="39"/>
      <c r="BJ50" s="39"/>
      <c r="BK50" s="39"/>
      <c r="BL50" s="39"/>
      <c r="BM50" s="39"/>
      <c r="BN50" s="39"/>
      <c r="BO50" s="39"/>
      <c r="BP50" s="39"/>
      <c r="BQ50" s="39"/>
      <c r="BR50" s="39"/>
      <c r="BX50" s="450">
        <v>10.545999999999999</v>
      </c>
      <c r="BY50" s="416"/>
      <c r="BZ50" s="416"/>
      <c r="CA50" s="416"/>
      <c r="CB50" s="416"/>
      <c r="CC50" s="416"/>
      <c r="CD50" s="416"/>
      <c r="CE50" s="416"/>
      <c r="CF50" s="37"/>
      <c r="CM50" s="38">
        <v>40188</v>
      </c>
      <c r="CN50" s="38"/>
      <c r="CP50" s="424"/>
      <c r="CQ50" s="424"/>
      <c r="CR50" s="424"/>
      <c r="CS50" s="424"/>
    </row>
    <row r="51" spans="1:97" ht="19.5" customHeight="1" x14ac:dyDescent="0.2">
      <c r="A51" s="390"/>
      <c r="B51" s="428"/>
      <c r="C51" s="429"/>
      <c r="D51" s="429"/>
      <c r="E51" s="429"/>
      <c r="F51" s="429"/>
      <c r="G51" s="429"/>
      <c r="H51" s="429"/>
      <c r="I51" s="430"/>
      <c r="Y51" s="112"/>
      <c r="AC51" s="21"/>
      <c r="AD51" s="21"/>
      <c r="AE51" s="21"/>
      <c r="AF51" s="21"/>
      <c r="AG51" s="21"/>
      <c r="AH51" s="21"/>
      <c r="AI51" s="21"/>
      <c r="AJ51" s="21"/>
      <c r="AK51" s="21"/>
      <c r="AL51" s="41"/>
      <c r="AM51" s="41"/>
      <c r="AN51" s="21"/>
      <c r="AQ51" s="113"/>
      <c r="AR51" s="113"/>
      <c r="AS51" s="113"/>
      <c r="AT51" s="113"/>
      <c r="AU51" s="113"/>
      <c r="AV51" s="113"/>
      <c r="AW51" s="113"/>
      <c r="AX51" s="114"/>
      <c r="AY51" s="114"/>
      <c r="AZ51" s="113"/>
      <c r="BA51" s="113"/>
      <c r="BB51" s="113"/>
      <c r="BC51" s="113"/>
      <c r="BD51" s="113"/>
      <c r="BE51" s="115"/>
      <c r="BF51" s="115"/>
      <c r="BG51" s="115"/>
      <c r="BH51" s="115"/>
      <c r="BI51" s="115"/>
      <c r="BJ51" s="115"/>
    </row>
    <row r="52" spans="1:97" ht="30" customHeight="1" x14ac:dyDescent="0.2">
      <c r="A52" s="390"/>
      <c r="B52" s="428"/>
      <c r="C52" s="429"/>
      <c r="D52" s="429"/>
      <c r="E52" s="429"/>
      <c r="F52" s="429"/>
      <c r="G52" s="429"/>
      <c r="H52" s="429"/>
      <c r="I52" s="430"/>
      <c r="K52" s="116"/>
      <c r="L52" s="117"/>
      <c r="M52" s="117"/>
      <c r="N52" s="117"/>
      <c r="O52" s="117"/>
      <c r="P52" s="117"/>
      <c r="Q52" s="117"/>
      <c r="R52" s="451" t="s">
        <v>7</v>
      </c>
      <c r="S52" s="451"/>
      <c r="T52" s="451"/>
      <c r="U52" s="451"/>
      <c r="V52" s="451"/>
      <c r="W52" s="451"/>
      <c r="X52" s="451"/>
      <c r="Y52" s="451"/>
      <c r="Z52" s="451"/>
      <c r="AA52" s="451"/>
      <c r="AB52" s="451"/>
      <c r="AC52" s="452" t="s">
        <v>8</v>
      </c>
      <c r="AD52" s="452"/>
      <c r="AE52" s="452"/>
      <c r="AF52" s="452"/>
      <c r="AG52" s="452"/>
      <c r="AH52" s="452"/>
      <c r="AI52" s="452"/>
      <c r="AJ52" s="452"/>
      <c r="AK52" s="452"/>
      <c r="AL52" s="452"/>
      <c r="AM52" s="200" t="s">
        <v>9</v>
      </c>
      <c r="AN52" s="200"/>
      <c r="AO52" s="200" t="s">
        <v>9</v>
      </c>
      <c r="AP52" s="178" t="s">
        <v>4</v>
      </c>
      <c r="AQ52" s="200" t="s">
        <v>118</v>
      </c>
      <c r="AR52" s="495" t="s">
        <v>118</v>
      </c>
      <c r="AS52" s="495"/>
      <c r="AT52" s="495"/>
      <c r="AU52" s="495"/>
      <c r="AV52" s="495"/>
      <c r="AW52" s="195"/>
      <c r="AX52" s="490" t="s">
        <v>10</v>
      </c>
      <c r="AY52" s="490"/>
      <c r="AZ52" s="490"/>
      <c r="BA52" s="490"/>
      <c r="BB52" s="490"/>
      <c r="BC52" s="490"/>
      <c r="BD52" s="490"/>
      <c r="BE52" s="490"/>
      <c r="BF52" s="490"/>
      <c r="BG52" s="490"/>
      <c r="BH52" s="490"/>
      <c r="BI52" s="184" t="s">
        <v>4</v>
      </c>
      <c r="BJ52" s="184"/>
      <c r="BK52" s="184"/>
      <c r="BL52" s="184"/>
      <c r="BM52" s="184"/>
      <c r="BN52" s="184"/>
      <c r="BO52" s="184"/>
      <c r="BP52" s="184"/>
      <c r="BQ52" s="184"/>
      <c r="BR52" s="184"/>
    </row>
    <row r="53" spans="1:97" ht="30" customHeight="1" x14ac:dyDescent="0.2">
      <c r="A53" s="390"/>
      <c r="B53" s="431"/>
      <c r="C53" s="432"/>
      <c r="D53" s="432"/>
      <c r="E53" s="432"/>
      <c r="F53" s="432"/>
      <c r="G53" s="432"/>
      <c r="H53" s="432"/>
      <c r="I53" s="433"/>
      <c r="K53" s="453" t="s">
        <v>34</v>
      </c>
      <c r="L53" s="454"/>
      <c r="M53" s="454"/>
      <c r="N53" s="454"/>
      <c r="O53" s="454"/>
      <c r="P53" s="454"/>
      <c r="Q53" s="454"/>
      <c r="R53" s="455"/>
      <c r="S53" s="456"/>
      <c r="T53" s="456"/>
      <c r="U53" s="456"/>
      <c r="V53" s="456"/>
      <c r="W53" s="456"/>
      <c r="X53" s="456"/>
      <c r="Y53" s="456"/>
      <c r="Z53" s="456"/>
      <c r="AA53" s="456"/>
      <c r="AB53" s="456"/>
      <c r="AC53" s="457"/>
      <c r="AD53" s="458"/>
      <c r="AE53" s="458"/>
      <c r="AF53" s="458"/>
      <c r="AG53" s="458"/>
      <c r="AH53" s="458"/>
      <c r="AI53" s="458"/>
      <c r="AJ53" s="458"/>
      <c r="AK53" s="458"/>
      <c r="AL53" s="458"/>
      <c r="AM53" s="182">
        <f>T4</f>
        <v>0</v>
      </c>
      <c r="AN53" s="183"/>
      <c r="AO53" s="183"/>
      <c r="AP53" s="198"/>
      <c r="AQ53" s="198"/>
      <c r="AR53" s="496"/>
      <c r="AS53" s="496"/>
      <c r="AT53" s="496"/>
      <c r="AU53" s="496"/>
      <c r="AV53" s="496"/>
      <c r="AW53" s="194"/>
      <c r="AX53" s="457"/>
      <c r="AY53" s="458"/>
      <c r="AZ53" s="458"/>
      <c r="BA53" s="458"/>
      <c r="BB53" s="458"/>
      <c r="BC53" s="458"/>
      <c r="BD53" s="458"/>
      <c r="BE53" s="458"/>
      <c r="BF53" s="458"/>
      <c r="BG53" s="458"/>
      <c r="BH53" s="458"/>
      <c r="BI53" s="488"/>
      <c r="BJ53" s="489"/>
      <c r="BK53" s="489"/>
      <c r="BL53" s="489"/>
      <c r="BM53" s="489"/>
      <c r="BN53" s="489"/>
      <c r="BO53" s="489"/>
      <c r="BP53" s="489"/>
      <c r="BQ53" s="489"/>
      <c r="BR53" s="489"/>
    </row>
    <row r="54" spans="1:97" ht="30" customHeight="1" x14ac:dyDescent="0.2">
      <c r="A54" s="390" t="s">
        <v>42</v>
      </c>
      <c r="B54" s="475" t="s">
        <v>37</v>
      </c>
      <c r="C54" s="476"/>
      <c r="D54" s="476"/>
      <c r="E54" s="476"/>
      <c r="F54" s="476"/>
      <c r="G54" s="476"/>
      <c r="H54" s="476"/>
      <c r="I54" s="477"/>
      <c r="K54" s="484" t="s">
        <v>35</v>
      </c>
      <c r="L54" s="485"/>
      <c r="M54" s="485"/>
      <c r="N54" s="485"/>
      <c r="O54" s="485"/>
      <c r="P54" s="485"/>
      <c r="Q54" s="485"/>
      <c r="R54" s="486"/>
      <c r="S54" s="487"/>
      <c r="T54" s="487"/>
      <c r="U54" s="487"/>
      <c r="V54" s="487"/>
      <c r="W54" s="487"/>
      <c r="X54" s="487"/>
      <c r="Y54" s="487"/>
      <c r="Z54" s="487"/>
      <c r="AA54" s="487"/>
      <c r="AB54" s="487"/>
      <c r="AC54" s="457"/>
      <c r="AD54" s="458"/>
      <c r="AE54" s="458"/>
      <c r="AF54" s="458"/>
      <c r="AG54" s="458"/>
      <c r="AH54" s="458"/>
      <c r="AI54" s="458"/>
      <c r="AJ54" s="458"/>
      <c r="AK54" s="458"/>
      <c r="AL54" s="458"/>
      <c r="AM54" s="182">
        <v>11111111</v>
      </c>
      <c r="AN54" s="183"/>
      <c r="AO54" s="183"/>
      <c r="AP54" s="198"/>
      <c r="AQ54" s="198"/>
      <c r="AR54" s="496"/>
      <c r="AS54" s="496"/>
      <c r="AT54" s="496"/>
      <c r="AU54" s="496"/>
      <c r="AV54" s="496"/>
      <c r="AW54" s="194"/>
      <c r="AX54" s="457"/>
      <c r="AY54" s="458"/>
      <c r="AZ54" s="458"/>
      <c r="BA54" s="458"/>
      <c r="BB54" s="458"/>
      <c r="BC54" s="458"/>
      <c r="BD54" s="458"/>
      <c r="BE54" s="458"/>
      <c r="BF54" s="458"/>
      <c r="BG54" s="458"/>
      <c r="BH54" s="458"/>
      <c r="BI54" s="488"/>
      <c r="BJ54" s="489"/>
      <c r="BK54" s="489"/>
      <c r="BL54" s="489"/>
      <c r="BM54" s="489"/>
      <c r="BN54" s="489"/>
      <c r="BO54" s="489"/>
      <c r="BP54" s="489"/>
      <c r="BQ54" s="489"/>
      <c r="BR54" s="489"/>
    </row>
    <row r="55" spans="1:97" ht="30" customHeight="1" x14ac:dyDescent="0.2">
      <c r="A55" s="390"/>
      <c r="B55" s="478"/>
      <c r="C55" s="479"/>
      <c r="D55" s="479"/>
      <c r="E55" s="479"/>
      <c r="F55" s="479"/>
      <c r="G55" s="479"/>
      <c r="H55" s="479"/>
      <c r="I55" s="480"/>
      <c r="K55" s="276" t="s">
        <v>43</v>
      </c>
      <c r="L55" s="277"/>
      <c r="M55" s="277"/>
      <c r="N55" s="277"/>
      <c r="O55" s="277"/>
      <c r="P55" s="277"/>
      <c r="Q55" s="278"/>
      <c r="R55" s="282"/>
      <c r="S55" s="283"/>
      <c r="T55" s="283"/>
      <c r="U55" s="283"/>
      <c r="V55" s="283"/>
      <c r="W55" s="283"/>
      <c r="X55" s="283"/>
      <c r="Y55" s="283"/>
      <c r="Z55" s="283"/>
      <c r="AA55" s="283"/>
      <c r="AB55" s="284"/>
      <c r="AC55" s="288"/>
      <c r="AD55" s="289"/>
      <c r="AE55" s="289"/>
      <c r="AF55" s="289"/>
      <c r="AG55" s="289"/>
      <c r="AH55" s="290"/>
      <c r="AI55" s="179"/>
      <c r="AJ55" s="179"/>
      <c r="AK55" s="179"/>
      <c r="AL55" s="179"/>
      <c r="AM55" s="185"/>
      <c r="AN55" s="186"/>
      <c r="AO55" s="493"/>
      <c r="AP55" s="493"/>
      <c r="AQ55" s="493"/>
      <c r="AR55" s="186"/>
      <c r="AS55" s="186"/>
      <c r="AT55" s="186"/>
      <c r="AU55" s="186"/>
      <c r="AV55" s="186"/>
      <c r="AW55" s="186"/>
      <c r="AX55" s="491"/>
      <c r="AY55" s="491"/>
      <c r="AZ55" s="491"/>
      <c r="BA55" s="491"/>
      <c r="BB55" s="491"/>
      <c r="BC55" s="491"/>
      <c r="BD55" s="491"/>
      <c r="BE55" s="491"/>
      <c r="BF55" s="491"/>
      <c r="BG55" s="491"/>
      <c r="BH55" s="491"/>
      <c r="BI55" s="492"/>
      <c r="BJ55" s="492"/>
      <c r="BK55" s="492"/>
      <c r="BL55" s="492"/>
      <c r="BM55" s="492"/>
      <c r="BN55" s="492"/>
      <c r="BO55" s="492"/>
      <c r="BP55" s="492"/>
      <c r="BQ55" s="492"/>
      <c r="BR55" s="492"/>
    </row>
    <row r="56" spans="1:97" ht="9" customHeight="1" x14ac:dyDescent="0.2">
      <c r="A56" s="390"/>
      <c r="B56" s="481"/>
      <c r="C56" s="482"/>
      <c r="D56" s="482"/>
      <c r="E56" s="482"/>
      <c r="F56" s="482"/>
      <c r="G56" s="482"/>
      <c r="H56" s="482"/>
      <c r="I56" s="483"/>
      <c r="K56" s="279"/>
      <c r="L56" s="280"/>
      <c r="M56" s="280"/>
      <c r="N56" s="280"/>
      <c r="O56" s="280"/>
      <c r="P56" s="280"/>
      <c r="Q56" s="281"/>
      <c r="R56" s="285"/>
      <c r="S56" s="286"/>
      <c r="T56" s="286"/>
      <c r="U56" s="286"/>
      <c r="V56" s="286"/>
      <c r="W56" s="286"/>
      <c r="X56" s="286"/>
      <c r="Y56" s="286"/>
      <c r="Z56" s="286"/>
      <c r="AA56" s="286"/>
      <c r="AB56" s="287"/>
      <c r="AC56" s="291"/>
      <c r="AD56" s="292"/>
      <c r="AE56" s="292"/>
      <c r="AF56" s="292"/>
      <c r="AG56" s="292"/>
      <c r="AH56" s="293"/>
      <c r="AI56" s="180"/>
      <c r="AJ56" s="180"/>
      <c r="AK56" s="180"/>
      <c r="AL56" s="180"/>
      <c r="AM56" s="181"/>
      <c r="AN56" s="181"/>
      <c r="AO56" s="494"/>
      <c r="AP56" s="494"/>
      <c r="AQ56" s="494"/>
      <c r="AR56" s="181"/>
      <c r="AS56" s="181"/>
      <c r="AT56" s="181"/>
      <c r="AU56" s="181"/>
      <c r="AV56" s="181"/>
      <c r="AW56" s="181"/>
      <c r="AX56" s="267"/>
      <c r="AY56" s="267"/>
      <c r="AZ56" s="267"/>
      <c r="BA56" s="267"/>
      <c r="BB56" s="267"/>
      <c r="BC56" s="267"/>
      <c r="BD56" s="267"/>
      <c r="BE56" s="267"/>
      <c r="BF56" s="267"/>
      <c r="BG56" s="267"/>
      <c r="BH56" s="267"/>
      <c r="BI56" s="268"/>
      <c r="BJ56" s="268"/>
      <c r="BK56" s="268"/>
      <c r="BL56" s="268"/>
      <c r="BM56" s="268"/>
      <c r="BN56" s="268"/>
      <c r="BO56" s="268"/>
      <c r="BP56" s="268"/>
      <c r="BQ56" s="268"/>
      <c r="BR56" s="268"/>
    </row>
    <row r="57" spans="1:97" ht="5.25" customHeight="1" x14ac:dyDescent="0.2">
      <c r="A57" s="24"/>
      <c r="B57" s="24"/>
      <c r="C57" s="24"/>
      <c r="D57" s="24"/>
      <c r="E57" s="24"/>
      <c r="F57" s="24"/>
      <c r="G57" s="24"/>
      <c r="H57" s="24"/>
      <c r="I57" s="24"/>
      <c r="K57" s="199"/>
      <c r="L57" s="199"/>
      <c r="M57" s="260"/>
      <c r="N57" s="260"/>
      <c r="O57" s="260"/>
      <c r="P57" s="260"/>
      <c r="Q57" s="260"/>
      <c r="R57" s="260"/>
      <c r="S57" s="260"/>
      <c r="T57" s="260"/>
      <c r="U57" s="260"/>
      <c r="V57" s="260"/>
      <c r="W57" s="260"/>
      <c r="X57" s="260"/>
      <c r="Y57" s="260"/>
      <c r="Z57" s="24"/>
      <c r="AA57" s="24"/>
      <c r="AB57" s="24"/>
      <c r="AC57" s="24"/>
      <c r="AD57" s="24"/>
      <c r="AE57" s="24"/>
      <c r="AF57" s="24"/>
      <c r="AG57" s="24"/>
      <c r="AH57" s="24"/>
      <c r="AI57" s="118"/>
      <c r="AJ57" s="118"/>
      <c r="AK57" s="24"/>
      <c r="AL57" s="24"/>
      <c r="AM57" s="24"/>
      <c r="AN57" s="24"/>
      <c r="AO57" s="24"/>
      <c r="AP57" s="24"/>
      <c r="AQ57" s="24"/>
      <c r="AR57" s="24"/>
      <c r="AS57" s="24"/>
      <c r="AT57" s="24"/>
      <c r="AU57" s="118"/>
      <c r="AV57" s="118"/>
      <c r="AW57" s="24"/>
      <c r="AX57" s="24"/>
      <c r="AY57" s="24"/>
      <c r="AZ57" s="24"/>
      <c r="BA57" s="24"/>
      <c r="BB57" s="24"/>
      <c r="BC57" s="24"/>
      <c r="BD57" s="24"/>
      <c r="BE57" s="24"/>
      <c r="BF57" s="24"/>
      <c r="BG57" s="24"/>
      <c r="BH57" s="24"/>
      <c r="BI57" s="24"/>
      <c r="BJ57" s="24"/>
    </row>
    <row r="58" spans="1:97" ht="2.1" customHeight="1" x14ac:dyDescent="0.2">
      <c r="K58" s="130"/>
      <c r="L58" s="24"/>
      <c r="M58" s="260"/>
      <c r="N58" s="260"/>
      <c r="O58" s="260"/>
      <c r="P58" s="260"/>
      <c r="Q58" s="260"/>
      <c r="R58" s="260"/>
      <c r="S58" s="260"/>
      <c r="T58" s="260"/>
      <c r="U58" s="260"/>
      <c r="V58" s="260"/>
      <c r="W58" s="260"/>
      <c r="X58" s="260"/>
      <c r="Y58" s="260"/>
      <c r="AC58" s="21"/>
      <c r="AD58" s="21"/>
      <c r="AE58" s="21"/>
      <c r="AF58" s="21"/>
    </row>
    <row r="59" spans="1:97" ht="2.1" customHeight="1" x14ac:dyDescent="0.2">
      <c r="K59" s="130"/>
      <c r="L59" s="269"/>
      <c r="M59" s="260"/>
      <c r="N59" s="260"/>
      <c r="O59" s="260"/>
      <c r="P59" s="260"/>
      <c r="Q59" s="260"/>
      <c r="R59" s="260"/>
      <c r="S59" s="260"/>
      <c r="T59" s="260"/>
      <c r="U59" s="260"/>
      <c r="V59" s="260"/>
      <c r="W59" s="260"/>
      <c r="X59" s="260"/>
      <c r="Y59" s="260"/>
      <c r="AC59" s="21"/>
      <c r="AD59" s="21"/>
      <c r="AE59" s="21"/>
      <c r="AF59" s="21"/>
    </row>
    <row r="60" spans="1:97" ht="2.1" customHeight="1" x14ac:dyDescent="0.2">
      <c r="K60" s="130"/>
      <c r="L60" s="269"/>
      <c r="M60" s="260"/>
      <c r="N60" s="260"/>
      <c r="O60" s="260"/>
      <c r="P60" s="260"/>
      <c r="Q60" s="260"/>
      <c r="R60" s="260"/>
      <c r="S60" s="260"/>
      <c r="T60" s="260"/>
      <c r="U60" s="260"/>
      <c r="V60" s="260"/>
      <c r="W60" s="260"/>
      <c r="X60" s="260"/>
      <c r="Y60" s="260"/>
      <c r="AB60" s="21" t="s">
        <v>33</v>
      </c>
      <c r="AC60" s="21"/>
      <c r="AD60" s="21"/>
      <c r="AE60" s="21"/>
      <c r="AF60" s="21"/>
      <c r="AG60" s="21"/>
      <c r="AH60" s="21"/>
      <c r="AI60" s="41"/>
      <c r="AJ60" s="41"/>
      <c r="AK60" s="21"/>
      <c r="AL60" s="21"/>
      <c r="AM60" s="21"/>
      <c r="AN60" s="21"/>
    </row>
    <row r="61" spans="1:97" ht="2.1" customHeight="1" x14ac:dyDescent="0.2">
      <c r="K61" s="24"/>
      <c r="L61" s="269"/>
      <c r="M61" s="260"/>
      <c r="N61" s="260"/>
      <c r="O61" s="260"/>
      <c r="P61" s="260"/>
      <c r="Q61" s="260"/>
      <c r="R61" s="260"/>
      <c r="S61" s="260"/>
      <c r="T61" s="260"/>
      <c r="U61" s="260"/>
      <c r="V61" s="260"/>
      <c r="W61" s="260"/>
      <c r="X61" s="260"/>
      <c r="Y61" s="260"/>
      <c r="AC61" s="21"/>
      <c r="AD61" s="21"/>
      <c r="AE61" s="21"/>
      <c r="AF61" s="21"/>
      <c r="AG61" s="21"/>
      <c r="AH61" s="21"/>
      <c r="AI61" s="41"/>
      <c r="AJ61" s="41"/>
      <c r="AK61" s="21"/>
      <c r="AL61" s="21"/>
      <c r="AM61" s="21"/>
      <c r="AN61" s="21"/>
    </row>
    <row r="62" spans="1:97" ht="2.1" customHeight="1" x14ac:dyDescent="0.2">
      <c r="K62" s="24"/>
      <c r="L62" s="129"/>
      <c r="M62" s="260"/>
      <c r="N62" s="260"/>
      <c r="O62" s="260"/>
      <c r="P62" s="260"/>
      <c r="Q62" s="260"/>
      <c r="R62" s="260"/>
      <c r="S62" s="260"/>
      <c r="T62" s="260"/>
      <c r="U62" s="260"/>
      <c r="V62" s="260"/>
      <c r="W62" s="260"/>
      <c r="X62" s="260"/>
      <c r="Y62" s="260"/>
      <c r="AC62" s="21"/>
      <c r="AD62" s="21"/>
      <c r="AE62" s="21"/>
      <c r="AF62" s="21"/>
      <c r="AG62" s="24"/>
      <c r="AH62" s="24"/>
      <c r="AI62" s="118"/>
      <c r="AJ62" s="118"/>
      <c r="AK62" s="24"/>
      <c r="AL62" s="24"/>
      <c r="AM62" s="24"/>
      <c r="AN62" s="24"/>
    </row>
    <row r="63" spans="1:97" ht="2.1" customHeight="1" x14ac:dyDescent="0.2">
      <c r="B63" s="24"/>
      <c r="C63" s="24"/>
      <c r="D63" s="24"/>
      <c r="E63" s="24"/>
      <c r="F63" s="24"/>
      <c r="G63" s="24"/>
      <c r="H63" s="24"/>
      <c r="I63" s="24"/>
      <c r="J63" s="24"/>
      <c r="K63" s="24"/>
      <c r="L63" s="24"/>
      <c r="M63" s="24"/>
      <c r="N63" s="24"/>
      <c r="O63" s="24"/>
      <c r="P63" s="24"/>
      <c r="Q63" s="24"/>
      <c r="R63" s="24"/>
      <c r="S63" s="24"/>
      <c r="T63" s="24"/>
      <c r="U63" s="24"/>
      <c r="V63" s="24"/>
      <c r="W63" s="24"/>
      <c r="X63" s="24"/>
      <c r="Y63" s="24"/>
      <c r="AB63" s="21" t="s">
        <v>36</v>
      </c>
      <c r="AC63" s="21"/>
      <c r="AD63" s="21"/>
      <c r="AE63" s="21"/>
      <c r="AF63" s="21"/>
      <c r="AG63" s="24"/>
      <c r="AH63" s="24"/>
      <c r="AI63" s="118"/>
      <c r="AJ63" s="118"/>
      <c r="AK63" s="24"/>
      <c r="AL63" s="24"/>
      <c r="AM63" s="24"/>
      <c r="AN63" s="24"/>
      <c r="AO63" s="24"/>
      <c r="AP63" s="24"/>
      <c r="AQ63" s="24"/>
      <c r="AR63" s="24"/>
      <c r="AS63" s="24"/>
      <c r="AT63" s="24"/>
      <c r="AU63" s="118"/>
      <c r="AV63" s="118"/>
      <c r="AW63" s="24"/>
      <c r="AX63" s="24"/>
      <c r="AY63" s="24"/>
      <c r="AZ63" s="24"/>
      <c r="BA63" s="24"/>
      <c r="BB63" s="24"/>
      <c r="BC63" s="24"/>
      <c r="BD63" s="24"/>
      <c r="BE63" s="24"/>
      <c r="BF63" s="24"/>
      <c r="BG63" s="24"/>
      <c r="BH63" s="24"/>
      <c r="BI63" s="24"/>
      <c r="BJ63" s="24"/>
      <c r="BK63" s="24"/>
      <c r="BL63" s="24"/>
      <c r="BM63" s="24"/>
      <c r="BN63" s="24"/>
    </row>
    <row r="64" spans="1:97" ht="12.75" customHeight="1" x14ac:dyDescent="0.2">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C64" s="21"/>
      <c r="AD64" s="21"/>
      <c r="AE64" s="21"/>
      <c r="AF64" s="21"/>
      <c r="AG64" s="24"/>
      <c r="AH64" s="24"/>
      <c r="AI64" s="118"/>
      <c r="AJ64" s="118"/>
      <c r="AK64" s="24"/>
      <c r="AL64" s="24"/>
      <c r="AM64" s="24"/>
      <c r="AN64" s="24"/>
      <c r="AO64" s="24"/>
      <c r="AP64" s="24"/>
      <c r="AQ64" s="24"/>
      <c r="AR64" s="24"/>
      <c r="AS64" s="24"/>
      <c r="AT64" s="24"/>
      <c r="AU64" s="118"/>
      <c r="AV64" s="118"/>
      <c r="AW64" s="24"/>
      <c r="AX64" s="24"/>
      <c r="AY64" s="24"/>
      <c r="AZ64" s="24"/>
      <c r="BA64" s="24"/>
      <c r="BB64" s="24"/>
      <c r="BC64" s="119"/>
      <c r="BD64" s="119"/>
      <c r="BE64" s="119"/>
      <c r="BF64" s="119"/>
      <c r="BG64" s="119"/>
      <c r="BH64" s="119"/>
      <c r="BI64" s="119"/>
      <c r="BJ64" s="119"/>
      <c r="BK64" s="24"/>
      <c r="BL64" s="24"/>
      <c r="BM64" s="24"/>
      <c r="BN64" s="24"/>
    </row>
    <row r="65" spans="2:66" ht="12.75" customHeight="1" x14ac:dyDescent="0.2">
      <c r="B65" s="24"/>
      <c r="C65" s="24"/>
      <c r="D65" s="24"/>
      <c r="E65" s="24"/>
      <c r="F65" s="24"/>
      <c r="G65" s="24"/>
      <c r="H65" s="24"/>
      <c r="I65" s="24"/>
      <c r="J65" s="24"/>
      <c r="K65" s="24"/>
      <c r="L65" s="24"/>
      <c r="M65" s="24"/>
      <c r="N65" s="24"/>
      <c r="O65" s="24"/>
      <c r="P65" s="24"/>
      <c r="Q65" s="24"/>
      <c r="R65" s="24"/>
      <c r="S65" s="24"/>
      <c r="T65" s="24"/>
      <c r="U65" s="24"/>
      <c r="V65" s="24"/>
      <c r="W65" s="24"/>
      <c r="X65" s="24"/>
      <c r="Y65" s="24"/>
      <c r="Z65" s="24"/>
      <c r="AC65" s="21"/>
      <c r="AD65" s="21"/>
      <c r="AE65" s="21"/>
      <c r="AF65" s="21"/>
      <c r="AG65" s="24"/>
      <c r="AH65" s="24"/>
      <c r="AI65" s="118"/>
      <c r="AJ65" s="118"/>
      <c r="AK65" s="24"/>
      <c r="AL65" s="24"/>
      <c r="AM65" s="24"/>
      <c r="AN65" s="24"/>
      <c r="AO65" s="24"/>
      <c r="AP65" s="24"/>
      <c r="AQ65" s="24"/>
      <c r="AR65" s="24"/>
      <c r="AS65" s="24"/>
      <c r="AT65" s="24"/>
      <c r="AU65" s="118"/>
      <c r="AV65" s="118"/>
      <c r="AW65" s="24"/>
      <c r="AX65" s="24"/>
      <c r="AY65" s="24"/>
      <c r="AZ65" s="24"/>
      <c r="BA65" s="24"/>
      <c r="BB65" s="24"/>
      <c r="BK65" s="24"/>
      <c r="BL65" s="24"/>
      <c r="BM65" s="24"/>
      <c r="BN65" s="24"/>
    </row>
    <row r="66" spans="2:66" x14ac:dyDescent="0.2">
      <c r="B66" s="24"/>
      <c r="C66" s="24"/>
      <c r="D66" s="24"/>
      <c r="E66" s="24"/>
      <c r="F66" s="24"/>
      <c r="G66" s="24"/>
      <c r="H66" s="24"/>
      <c r="I66" s="24"/>
      <c r="J66" s="24"/>
      <c r="K66" s="24"/>
      <c r="L66" s="24"/>
      <c r="M66" s="24"/>
      <c r="N66" s="24"/>
      <c r="O66" s="24"/>
      <c r="P66" s="24"/>
      <c r="Q66" s="24"/>
      <c r="R66" s="24"/>
      <c r="S66" s="24"/>
      <c r="T66" s="24"/>
      <c r="U66" s="24"/>
      <c r="V66" s="24"/>
      <c r="W66" s="24"/>
      <c r="X66" s="24"/>
      <c r="Y66" s="24"/>
      <c r="Z66" s="24"/>
      <c r="AC66" s="21"/>
      <c r="AD66" s="21"/>
      <c r="AE66" s="21"/>
      <c r="AF66" s="21"/>
      <c r="AG66" s="24"/>
      <c r="AH66" s="24"/>
      <c r="AI66" s="118"/>
      <c r="AJ66" s="118"/>
      <c r="AK66" s="24"/>
      <c r="AL66" s="24"/>
      <c r="AM66" s="24"/>
      <c r="AN66" s="24"/>
      <c r="AO66" s="24"/>
      <c r="AP66" s="24"/>
      <c r="AQ66" s="24"/>
      <c r="AR66" s="24"/>
      <c r="AS66" s="24"/>
      <c r="AT66" s="24"/>
      <c r="AU66" s="118"/>
      <c r="AV66" s="118"/>
      <c r="AW66" s="24"/>
      <c r="AX66" s="24"/>
      <c r="AY66" s="24"/>
      <c r="AZ66" s="24"/>
      <c r="BA66" s="24"/>
      <c r="BB66" s="24"/>
      <c r="BK66" s="24"/>
      <c r="BL66" s="24"/>
      <c r="BM66" s="24"/>
      <c r="BN66" s="24"/>
    </row>
    <row r="67" spans="2:66" x14ac:dyDescent="0.2">
      <c r="B67" s="24"/>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118"/>
      <c r="AJ67" s="118"/>
      <c r="AK67" s="24"/>
      <c r="AL67" s="24"/>
      <c r="AM67" s="24"/>
      <c r="AN67" s="24"/>
      <c r="AO67" s="24"/>
      <c r="AP67" s="24"/>
      <c r="AQ67" s="24"/>
      <c r="AR67" s="24"/>
      <c r="AS67" s="24"/>
      <c r="AT67" s="24"/>
      <c r="AU67" s="118"/>
      <c r="AV67" s="118"/>
      <c r="AW67" s="24"/>
      <c r="AX67" s="24"/>
      <c r="AY67" s="24"/>
      <c r="AZ67" s="24"/>
      <c r="BA67" s="24"/>
      <c r="BB67" s="24"/>
      <c r="BC67" s="120"/>
      <c r="BD67" s="120"/>
      <c r="BE67" s="120"/>
      <c r="BF67" s="120"/>
      <c r="BG67" s="120"/>
      <c r="BH67" s="120"/>
      <c r="BI67" s="120"/>
      <c r="BJ67" s="120"/>
      <c r="BK67" s="24"/>
      <c r="BL67" s="24"/>
      <c r="BM67" s="24"/>
      <c r="BN67" s="24"/>
    </row>
    <row r="68" spans="2:66" x14ac:dyDescent="0.2">
      <c r="B68" s="24"/>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118"/>
      <c r="AJ68" s="118"/>
      <c r="AK68" s="24"/>
      <c r="AL68" s="24"/>
      <c r="AM68" s="24"/>
      <c r="AN68" s="24"/>
      <c r="AO68" s="24"/>
      <c r="AP68" s="24"/>
      <c r="AQ68" s="24"/>
      <c r="AR68" s="24"/>
      <c r="AS68" s="24"/>
      <c r="AT68" s="24"/>
      <c r="AU68" s="118"/>
      <c r="AV68" s="118"/>
      <c r="AW68" s="24"/>
      <c r="AX68" s="24"/>
      <c r="AY68" s="24"/>
      <c r="AZ68" s="24"/>
      <c r="BA68" s="24"/>
      <c r="BB68" s="24"/>
      <c r="BC68" s="24"/>
      <c r="BD68" s="24"/>
      <c r="BE68" s="24"/>
      <c r="BF68" s="24"/>
      <c r="BG68" s="24"/>
      <c r="BH68" s="24"/>
      <c r="BI68" s="24"/>
      <c r="BJ68" s="24"/>
      <c r="BK68" s="24"/>
      <c r="BL68" s="24"/>
      <c r="BM68" s="24"/>
      <c r="BN68" s="24"/>
    </row>
    <row r="69" spans="2:66" ht="12.75" customHeight="1" x14ac:dyDescent="0.2">
      <c r="B69" s="24"/>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118"/>
      <c r="AJ69" s="118"/>
      <c r="AK69" s="24"/>
      <c r="AL69" s="24"/>
      <c r="AM69" s="24"/>
      <c r="AN69" s="24"/>
      <c r="AO69" s="24"/>
      <c r="AP69" s="24"/>
      <c r="AQ69" s="24"/>
      <c r="AR69" s="24"/>
      <c r="AS69" s="24"/>
      <c r="AT69" s="24"/>
      <c r="AU69" s="118"/>
      <c r="AV69" s="118"/>
      <c r="AW69" s="24"/>
      <c r="AX69" s="24"/>
      <c r="AY69" s="24"/>
      <c r="AZ69" s="24"/>
      <c r="BA69" s="24"/>
      <c r="BB69" s="24"/>
    </row>
    <row r="70" spans="2:66" ht="12.75" customHeight="1" x14ac:dyDescent="0.2">
      <c r="B70" s="24"/>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118"/>
      <c r="AJ70" s="118"/>
      <c r="AK70" s="24"/>
      <c r="AL70" s="24"/>
      <c r="AM70" s="24"/>
      <c r="AN70" s="24"/>
      <c r="AO70" s="24"/>
      <c r="AP70" s="24"/>
      <c r="AQ70" s="24"/>
      <c r="AR70" s="24"/>
      <c r="AS70" s="24"/>
      <c r="AT70" s="24"/>
      <c r="AU70" s="118"/>
      <c r="AV70" s="118"/>
      <c r="AW70" s="24"/>
      <c r="AX70" s="24"/>
      <c r="AY70" s="24"/>
      <c r="AZ70" s="24"/>
      <c r="BA70" s="24"/>
      <c r="BB70" s="24"/>
    </row>
    <row r="71" spans="2:66" ht="12.75" customHeight="1" x14ac:dyDescent="0.2">
      <c r="AC71" s="21"/>
      <c r="AD71" s="21"/>
      <c r="AE71" s="21"/>
      <c r="AF71" s="21"/>
      <c r="AG71" s="21"/>
      <c r="AH71" s="21"/>
      <c r="AI71" s="41"/>
      <c r="AJ71" s="41"/>
      <c r="AK71" s="21"/>
      <c r="AL71" s="21"/>
      <c r="AM71" s="21"/>
      <c r="AN71" s="21"/>
    </row>
    <row r="72" spans="2:66" ht="12.75" customHeight="1" x14ac:dyDescent="0.2">
      <c r="AC72" s="21"/>
      <c r="AD72" s="21"/>
      <c r="AE72" s="21"/>
      <c r="AF72" s="21"/>
      <c r="AG72" s="21"/>
      <c r="AH72" s="21"/>
      <c r="AI72" s="41"/>
      <c r="AJ72" s="41"/>
      <c r="AK72" s="21"/>
      <c r="AL72" s="21"/>
      <c r="AM72" s="21"/>
      <c r="AN72" s="21"/>
    </row>
    <row r="73" spans="2:66" ht="12.75" customHeight="1" x14ac:dyDescent="0.2">
      <c r="AC73" s="21"/>
      <c r="AD73" s="21"/>
      <c r="AE73" s="21"/>
      <c r="AF73" s="21"/>
      <c r="AG73" s="21"/>
      <c r="AH73" s="21"/>
      <c r="AI73" s="41"/>
      <c r="AJ73" s="41"/>
      <c r="AK73" s="21"/>
      <c r="AL73" s="21"/>
      <c r="AM73" s="21"/>
      <c r="AN73" s="21"/>
    </row>
    <row r="74" spans="2:66" ht="12.75" customHeight="1" x14ac:dyDescent="0.2">
      <c r="AC74" s="21"/>
      <c r="AD74" s="21"/>
      <c r="AE74" s="21"/>
      <c r="AF74" s="21"/>
      <c r="AG74" s="21"/>
      <c r="AH74" s="21"/>
      <c r="AI74" s="41"/>
      <c r="AJ74" s="41"/>
      <c r="AK74" s="21"/>
      <c r="AL74" s="21"/>
      <c r="AM74" s="21"/>
      <c r="AN74" s="21"/>
    </row>
    <row r="75" spans="2:66" ht="12.75" customHeight="1" x14ac:dyDescent="0.2">
      <c r="AC75" s="21"/>
      <c r="AD75" s="21"/>
      <c r="AE75" s="21"/>
      <c r="AF75" s="21"/>
      <c r="AG75" s="21"/>
      <c r="AH75" s="21"/>
      <c r="AI75" s="41"/>
      <c r="AJ75" s="41"/>
      <c r="AK75" s="21"/>
      <c r="AL75" s="21"/>
      <c r="AM75" s="21"/>
      <c r="AN75" s="21"/>
    </row>
    <row r="76" spans="2:66" ht="12.75" customHeight="1" x14ac:dyDescent="0.2">
      <c r="AC76" s="21"/>
      <c r="AD76" s="21"/>
      <c r="AE76" s="21"/>
      <c r="AF76" s="21"/>
      <c r="AG76" s="21"/>
      <c r="AH76" s="21"/>
      <c r="AI76" s="41"/>
      <c r="AJ76" s="41"/>
      <c r="AK76" s="21"/>
      <c r="AL76" s="21"/>
      <c r="AM76" s="21"/>
      <c r="AN76" s="21"/>
    </row>
    <row r="77" spans="2:66" ht="12.75" customHeight="1" x14ac:dyDescent="0.2">
      <c r="AC77" s="21"/>
      <c r="AD77" s="21"/>
      <c r="AE77" s="21"/>
      <c r="AF77" s="21"/>
      <c r="AG77" s="21"/>
      <c r="AH77" s="21"/>
      <c r="AI77" s="41"/>
      <c r="AJ77" s="41"/>
      <c r="AK77" s="21"/>
      <c r="AL77" s="21"/>
      <c r="AM77" s="21"/>
      <c r="AN77" s="21"/>
    </row>
    <row r="78" spans="2:66" ht="12.75" customHeight="1" x14ac:dyDescent="0.2">
      <c r="AC78" s="21"/>
      <c r="AD78" s="21"/>
      <c r="AE78" s="21"/>
      <c r="AF78" s="21"/>
      <c r="AG78" s="21"/>
      <c r="AH78" s="21"/>
      <c r="AI78" s="41"/>
      <c r="AJ78" s="41"/>
      <c r="AK78" s="21"/>
      <c r="AL78" s="21"/>
      <c r="AM78" s="21"/>
      <c r="AN78" s="21"/>
    </row>
    <row r="79" spans="2:66" ht="12.75" customHeight="1" x14ac:dyDescent="0.2">
      <c r="AC79" s="21"/>
      <c r="AD79" s="21"/>
      <c r="AE79" s="21"/>
      <c r="AF79" s="21"/>
      <c r="AG79" s="21"/>
      <c r="AH79" s="21"/>
      <c r="AI79" s="41"/>
      <c r="AJ79" s="41"/>
      <c r="AK79" s="21"/>
      <c r="AL79" s="21"/>
      <c r="AM79" s="21"/>
      <c r="AN79" s="21"/>
    </row>
    <row r="80" spans="2:66" ht="12.75" customHeight="1" x14ac:dyDescent="0.2">
      <c r="AC80" s="21"/>
      <c r="AD80" s="21"/>
      <c r="AE80" s="21"/>
      <c r="AF80" s="21"/>
      <c r="AG80" s="21"/>
      <c r="AH80" s="21"/>
      <c r="AI80" s="41"/>
      <c r="AJ80" s="41"/>
      <c r="AK80" s="21"/>
      <c r="AL80" s="21"/>
      <c r="AM80" s="21"/>
      <c r="AN80" s="21"/>
    </row>
    <row r="81" spans="29:40" ht="12.75" customHeight="1" x14ac:dyDescent="0.2">
      <c r="AC81" s="21"/>
      <c r="AD81" s="21"/>
      <c r="AE81" s="21"/>
      <c r="AF81" s="21"/>
      <c r="AG81" s="21"/>
      <c r="AH81" s="21"/>
      <c r="AI81" s="41"/>
      <c r="AJ81" s="41"/>
      <c r="AK81" s="21"/>
      <c r="AL81" s="21"/>
      <c r="AM81" s="21"/>
      <c r="AN81" s="21"/>
    </row>
    <row r="82" spans="29:40" ht="12.75" customHeight="1" x14ac:dyDescent="0.2">
      <c r="AC82" s="21"/>
      <c r="AD82" s="21"/>
      <c r="AE82" s="21"/>
      <c r="AF82" s="21"/>
      <c r="AG82" s="21"/>
      <c r="AH82" s="21"/>
      <c r="AI82" s="41"/>
      <c r="AJ82" s="41"/>
      <c r="AK82" s="21"/>
      <c r="AL82" s="21"/>
      <c r="AM82" s="21"/>
      <c r="AN82" s="21"/>
    </row>
    <row r="83" spans="29:40" ht="12.75" customHeight="1" x14ac:dyDescent="0.2">
      <c r="AC83" s="21"/>
      <c r="AD83" s="21"/>
      <c r="AE83" s="21"/>
      <c r="AF83" s="21"/>
      <c r="AG83" s="21"/>
      <c r="AH83" s="21"/>
      <c r="AI83" s="41"/>
      <c r="AJ83" s="41"/>
      <c r="AK83" s="21"/>
      <c r="AL83" s="21"/>
      <c r="AM83" s="21"/>
      <c r="AN83" s="21"/>
    </row>
    <row r="84" spans="29:40" ht="12.75" customHeight="1" x14ac:dyDescent="0.2">
      <c r="AC84" s="21"/>
      <c r="AD84" s="21"/>
      <c r="AE84" s="21"/>
      <c r="AF84" s="21"/>
      <c r="AG84" s="21"/>
      <c r="AH84" s="21"/>
      <c r="AI84" s="41"/>
      <c r="AJ84" s="41"/>
      <c r="AK84" s="21"/>
      <c r="AL84" s="21"/>
      <c r="AM84" s="21"/>
      <c r="AN84" s="21"/>
    </row>
  </sheetData>
  <sheetProtection password="9F7E" sheet="1" objects="1" scenarios="1" selectLockedCells="1"/>
  <mergeCells count="552">
    <mergeCell ref="M4:S4"/>
    <mergeCell ref="AF27:AH27"/>
    <mergeCell ref="AO24:BO24"/>
    <mergeCell ref="AO25:BO25"/>
    <mergeCell ref="Y30:AB30"/>
    <mergeCell ref="Y31:AB31"/>
    <mergeCell ref="AC31:AE31"/>
    <mergeCell ref="AC30:AE30"/>
    <mergeCell ref="AK27:AL27"/>
    <mergeCell ref="T27:W27"/>
    <mergeCell ref="Q25:S25"/>
    <mergeCell ref="Y25:AB25"/>
    <mergeCell ref="AC26:AE26"/>
    <mergeCell ref="L28:P28"/>
    <mergeCell ref="Q28:S28"/>
    <mergeCell ref="AF19:AH19"/>
    <mergeCell ref="AC19:AE19"/>
    <mergeCell ref="AO19:BO19"/>
    <mergeCell ref="AF7:AH7"/>
    <mergeCell ref="AC10:AE10"/>
    <mergeCell ref="AO10:BO10"/>
    <mergeCell ref="AK9:AL9"/>
    <mergeCell ref="AF10:AH10"/>
    <mergeCell ref="A2:AE2"/>
    <mergeCell ref="AF2:BP2"/>
    <mergeCell ref="J5:BP5"/>
    <mergeCell ref="AL46:AP46"/>
    <mergeCell ref="AQ46:AT46"/>
    <mergeCell ref="BI6:BO6"/>
    <mergeCell ref="BB6:BG6"/>
    <mergeCell ref="A6:H6"/>
    <mergeCell ref="AQ43:AT43"/>
    <mergeCell ref="AQ44:AT44"/>
    <mergeCell ref="AQ45:AT45"/>
    <mergeCell ref="AL43:AP43"/>
    <mergeCell ref="Y24:AB24"/>
    <mergeCell ref="A3:H4"/>
    <mergeCell ref="J3:L4"/>
    <mergeCell ref="M3:S3"/>
    <mergeCell ref="T3:AE3"/>
    <mergeCell ref="AC17:AE17"/>
    <mergeCell ref="AC7:AE7"/>
    <mergeCell ref="AO27:BO27"/>
    <mergeCell ref="B27:I27"/>
    <mergeCell ref="L27:P27"/>
    <mergeCell ref="AC25:AE25"/>
    <mergeCell ref="Q27:S27"/>
    <mergeCell ref="A54:A56"/>
    <mergeCell ref="B54:I56"/>
    <mergeCell ref="K54:Q54"/>
    <mergeCell ref="R54:AB54"/>
    <mergeCell ref="AC54:AL54"/>
    <mergeCell ref="BI54:BR54"/>
    <mergeCell ref="BI53:BR53"/>
    <mergeCell ref="AX52:BH52"/>
    <mergeCell ref="AX53:BH53"/>
    <mergeCell ref="AX55:BH55"/>
    <mergeCell ref="BI55:BR55"/>
    <mergeCell ref="AX54:BH54"/>
    <mergeCell ref="AO55:AO56"/>
    <mergeCell ref="AP55:AP56"/>
    <mergeCell ref="AQ55:AQ56"/>
    <mergeCell ref="AR52:AV52"/>
    <mergeCell ref="AR53:AV53"/>
    <mergeCell ref="AR54:AV54"/>
    <mergeCell ref="CP49:CS50"/>
    <mergeCell ref="A50:A53"/>
    <mergeCell ref="B50:I53"/>
    <mergeCell ref="BX49:CE49"/>
    <mergeCell ref="BA47:BH47"/>
    <mergeCell ref="AW46:AY46"/>
    <mergeCell ref="AW45:AY45"/>
    <mergeCell ref="AL47:AU47"/>
    <mergeCell ref="AV47:AY47"/>
    <mergeCell ref="AF45:AH45"/>
    <mergeCell ref="AF46:AH46"/>
    <mergeCell ref="AF47:AH47"/>
    <mergeCell ref="AI45:AK45"/>
    <mergeCell ref="BX50:CE50"/>
    <mergeCell ref="R52:AB52"/>
    <mergeCell ref="AC52:AL52"/>
    <mergeCell ref="K53:Q53"/>
    <mergeCell ref="R53:AB53"/>
    <mergeCell ref="AC53:AL53"/>
    <mergeCell ref="K46:Z46"/>
    <mergeCell ref="AA46:AE46"/>
    <mergeCell ref="AU49:AW50"/>
    <mergeCell ref="K49:Z50"/>
    <mergeCell ref="AA49:AG50"/>
    <mergeCell ref="A45:A49"/>
    <mergeCell ref="B45:I49"/>
    <mergeCell ref="K45:Z45"/>
    <mergeCell ref="AA45:AE45"/>
    <mergeCell ref="CL49:CM49"/>
    <mergeCell ref="BA46:BH46"/>
    <mergeCell ref="D41:H41"/>
    <mergeCell ref="AH49:AM50"/>
    <mergeCell ref="AL44:AP44"/>
    <mergeCell ref="AF41:AH41"/>
    <mergeCell ref="CG41:CI41"/>
    <mergeCell ref="BX41:CA41"/>
    <mergeCell ref="CB41:CE41"/>
    <mergeCell ref="AO41:BO41"/>
    <mergeCell ref="CF49:CK49"/>
    <mergeCell ref="CJ41:CL41"/>
    <mergeCell ref="AL45:AP45"/>
    <mergeCell ref="L41:P41"/>
    <mergeCell ref="Q41:S41"/>
    <mergeCell ref="T41:W41"/>
    <mergeCell ref="K43:Z43"/>
    <mergeCell ref="AA43:AE43"/>
    <mergeCell ref="K44:Z44"/>
    <mergeCell ref="AK41:AL41"/>
    <mergeCell ref="C39:F39"/>
    <mergeCell ref="H39:I39"/>
    <mergeCell ref="L39:P39"/>
    <mergeCell ref="Q39:S39"/>
    <mergeCell ref="B40:I40"/>
    <mergeCell ref="L40:P40"/>
    <mergeCell ref="Q40:S40"/>
    <mergeCell ref="T40:W40"/>
    <mergeCell ref="AA44:AE44"/>
    <mergeCell ref="Y41:AB41"/>
    <mergeCell ref="AC41:AE41"/>
    <mergeCell ref="AC39:AE39"/>
    <mergeCell ref="Y40:AB40"/>
    <mergeCell ref="AC40:AE40"/>
    <mergeCell ref="A44:I44"/>
    <mergeCell ref="Y39:AB39"/>
    <mergeCell ref="CG39:CI39"/>
    <mergeCell ref="CJ39:CL39"/>
    <mergeCell ref="BX40:CA40"/>
    <mergeCell ref="CB40:CE40"/>
    <mergeCell ref="CG40:CI40"/>
    <mergeCell ref="AO39:BO39"/>
    <mergeCell ref="CB39:CE39"/>
    <mergeCell ref="CJ40:CL40"/>
    <mergeCell ref="BT39:BV39"/>
    <mergeCell ref="BT40:BV40"/>
    <mergeCell ref="BX39:CA39"/>
    <mergeCell ref="AO40:BO40"/>
    <mergeCell ref="CJ37:CL37"/>
    <mergeCell ref="BX38:CA38"/>
    <mergeCell ref="CJ38:CL38"/>
    <mergeCell ref="Y37:AB37"/>
    <mergeCell ref="AO37:BO37"/>
    <mergeCell ref="BX37:CA37"/>
    <mergeCell ref="Y38:AB38"/>
    <mergeCell ref="AK37:AL37"/>
    <mergeCell ref="T38:W38"/>
    <mergeCell ref="CB37:CE37"/>
    <mergeCell ref="T37:W37"/>
    <mergeCell ref="CB38:CE38"/>
    <mergeCell ref="AC38:AE38"/>
    <mergeCell ref="AF38:AH38"/>
    <mergeCell ref="AO38:BO38"/>
    <mergeCell ref="AK38:AL38"/>
    <mergeCell ref="C36:H36"/>
    <mergeCell ref="L36:P36"/>
    <mergeCell ref="AC37:AE37"/>
    <mergeCell ref="AF37:AH37"/>
    <mergeCell ref="Q36:S36"/>
    <mergeCell ref="T36:W36"/>
    <mergeCell ref="Y36:AB36"/>
    <mergeCell ref="CG38:CI38"/>
    <mergeCell ref="CG37:CI37"/>
    <mergeCell ref="L38:P38"/>
    <mergeCell ref="Q38:S38"/>
    <mergeCell ref="C37:H37"/>
    <mergeCell ref="L37:P37"/>
    <mergeCell ref="Q37:S37"/>
    <mergeCell ref="C38:H38"/>
    <mergeCell ref="CJ35:CL35"/>
    <mergeCell ref="AC35:AE35"/>
    <mergeCell ref="AF35:AH35"/>
    <mergeCell ref="BX36:CA36"/>
    <mergeCell ref="CB36:CE36"/>
    <mergeCell ref="BX35:CA35"/>
    <mergeCell ref="CB35:CE35"/>
    <mergeCell ref="CG36:CI36"/>
    <mergeCell ref="CJ36:CL36"/>
    <mergeCell ref="CG35:CI35"/>
    <mergeCell ref="AC36:AE36"/>
    <mergeCell ref="AF36:AH36"/>
    <mergeCell ref="AK36:AL36"/>
    <mergeCell ref="AO36:BO36"/>
    <mergeCell ref="B34:I35"/>
    <mergeCell ref="L34:P34"/>
    <mergeCell ref="Q34:S34"/>
    <mergeCell ref="L35:P35"/>
    <mergeCell ref="Q35:S35"/>
    <mergeCell ref="Y35:AB35"/>
    <mergeCell ref="T35:W35"/>
    <mergeCell ref="T34:W34"/>
    <mergeCell ref="BT34:BV34"/>
    <mergeCell ref="AF34:AH34"/>
    <mergeCell ref="Y34:AB34"/>
    <mergeCell ref="AC34:AE34"/>
    <mergeCell ref="AO35:BO35"/>
    <mergeCell ref="AK34:AL34"/>
    <mergeCell ref="AK35:AL35"/>
    <mergeCell ref="CJ32:CL32"/>
    <mergeCell ref="CJ33:CL33"/>
    <mergeCell ref="CG34:CI34"/>
    <mergeCell ref="CJ34:CL34"/>
    <mergeCell ref="BX34:CA34"/>
    <mergeCell ref="AO33:BO33"/>
    <mergeCell ref="BX32:CA32"/>
    <mergeCell ref="CB32:CE32"/>
    <mergeCell ref="CB33:CE33"/>
    <mergeCell ref="CG33:CI33"/>
    <mergeCell ref="BT32:BV32"/>
    <mergeCell ref="BT33:BV33"/>
    <mergeCell ref="CB34:CE34"/>
    <mergeCell ref="CG32:CI32"/>
    <mergeCell ref="AO34:BO34"/>
    <mergeCell ref="D33:H33"/>
    <mergeCell ref="L33:P33"/>
    <mergeCell ref="Q33:S33"/>
    <mergeCell ref="T33:W33"/>
    <mergeCell ref="B32:I32"/>
    <mergeCell ref="L32:P32"/>
    <mergeCell ref="Q32:S32"/>
    <mergeCell ref="T32:W32"/>
    <mergeCell ref="BX33:CA33"/>
    <mergeCell ref="AF32:AH32"/>
    <mergeCell ref="AC32:AE32"/>
    <mergeCell ref="AK32:AL32"/>
    <mergeCell ref="AF33:AH33"/>
    <mergeCell ref="Y33:AB33"/>
    <mergeCell ref="Y32:AB32"/>
    <mergeCell ref="AC33:AE33"/>
    <mergeCell ref="AO32:BO32"/>
    <mergeCell ref="AK33:AL33"/>
    <mergeCell ref="CJ30:CL30"/>
    <mergeCell ref="AF30:AH30"/>
    <mergeCell ref="BX31:CA31"/>
    <mergeCell ref="CB31:CE31"/>
    <mergeCell ref="AO30:BO30"/>
    <mergeCell ref="CG31:CI31"/>
    <mergeCell ref="CJ31:CL31"/>
    <mergeCell ref="CB30:CE30"/>
    <mergeCell ref="AK30:AL30"/>
    <mergeCell ref="AF31:AH31"/>
    <mergeCell ref="CG30:CI30"/>
    <mergeCell ref="AO31:BO31"/>
    <mergeCell ref="AK31:AL31"/>
    <mergeCell ref="BX30:CA30"/>
    <mergeCell ref="BT30:BV30"/>
    <mergeCell ref="BT31:BV31"/>
    <mergeCell ref="B30:I30"/>
    <mergeCell ref="L30:P30"/>
    <mergeCell ref="Q30:S30"/>
    <mergeCell ref="T30:W30"/>
    <mergeCell ref="D29:H29"/>
    <mergeCell ref="L29:P29"/>
    <mergeCell ref="Q29:S29"/>
    <mergeCell ref="T29:W29"/>
    <mergeCell ref="D31:H31"/>
    <mergeCell ref="L31:P31"/>
    <mergeCell ref="Q31:S31"/>
    <mergeCell ref="T31:W31"/>
    <mergeCell ref="B28:I28"/>
    <mergeCell ref="CG29:CI29"/>
    <mergeCell ref="CJ29:CL29"/>
    <mergeCell ref="Y29:AB29"/>
    <mergeCell ref="AC29:AE29"/>
    <mergeCell ref="AF29:AH29"/>
    <mergeCell ref="AF28:AH28"/>
    <mergeCell ref="Y28:AB28"/>
    <mergeCell ref="AC28:AE28"/>
    <mergeCell ref="BX29:CA29"/>
    <mergeCell ref="CB29:CE29"/>
    <mergeCell ref="BX28:CA28"/>
    <mergeCell ref="CB28:CE28"/>
    <mergeCell ref="CG28:CI28"/>
    <mergeCell ref="T28:W28"/>
    <mergeCell ref="AO29:BO29"/>
    <mergeCell ref="AK29:AL29"/>
    <mergeCell ref="BT29:BV29"/>
    <mergeCell ref="AK28:AL28"/>
    <mergeCell ref="AO28:BO28"/>
    <mergeCell ref="BX27:CA27"/>
    <mergeCell ref="CJ26:CL26"/>
    <mergeCell ref="BX25:CA25"/>
    <mergeCell ref="CB25:CE25"/>
    <mergeCell ref="CG25:CI25"/>
    <mergeCell ref="CJ25:CL25"/>
    <mergeCell ref="CJ28:CL28"/>
    <mergeCell ref="CJ27:CL27"/>
    <mergeCell ref="CB27:CE27"/>
    <mergeCell ref="CG27:CI27"/>
    <mergeCell ref="CG26:CI26"/>
    <mergeCell ref="CJ24:CL24"/>
    <mergeCell ref="BX26:CA26"/>
    <mergeCell ref="CB26:CE26"/>
    <mergeCell ref="AO26:BO26"/>
    <mergeCell ref="AF26:AH26"/>
    <mergeCell ref="AF24:AH24"/>
    <mergeCell ref="AF25:AH25"/>
    <mergeCell ref="CG24:CI24"/>
    <mergeCell ref="BT24:BV24"/>
    <mergeCell ref="BT25:BV25"/>
    <mergeCell ref="CB24:CE24"/>
    <mergeCell ref="BX24:CA24"/>
    <mergeCell ref="AK24:AL24"/>
    <mergeCell ref="C24:E24"/>
    <mergeCell ref="G24:I24"/>
    <mergeCell ref="L24:P24"/>
    <mergeCell ref="Q24:S24"/>
    <mergeCell ref="T24:W24"/>
    <mergeCell ref="BT26:BV26"/>
    <mergeCell ref="AK25:AL25"/>
    <mergeCell ref="AK26:AL26"/>
    <mergeCell ref="B23:I23"/>
    <mergeCell ref="L23:P23"/>
    <mergeCell ref="Q23:S23"/>
    <mergeCell ref="AC24:AE24"/>
    <mergeCell ref="T23:W23"/>
    <mergeCell ref="B25:I25"/>
    <mergeCell ref="L25:P25"/>
    <mergeCell ref="D26:H26"/>
    <mergeCell ref="L26:P26"/>
    <mergeCell ref="Q26:S26"/>
    <mergeCell ref="T26:W26"/>
    <mergeCell ref="Y26:AB26"/>
    <mergeCell ref="T25:W25"/>
    <mergeCell ref="CB22:CE22"/>
    <mergeCell ref="CG22:CI22"/>
    <mergeCell ref="CJ22:CL22"/>
    <mergeCell ref="BX21:CA21"/>
    <mergeCell ref="CG23:CI23"/>
    <mergeCell ref="CJ23:CL23"/>
    <mergeCell ref="BT23:BV23"/>
    <mergeCell ref="Y23:AB23"/>
    <mergeCell ref="AO21:BO21"/>
    <mergeCell ref="CB21:CE21"/>
    <mergeCell ref="AO22:BO22"/>
    <mergeCell ref="BX22:CA22"/>
    <mergeCell ref="AK22:AL22"/>
    <mergeCell ref="AC23:AE23"/>
    <mergeCell ref="AF23:AH23"/>
    <mergeCell ref="AO23:BO23"/>
    <mergeCell ref="AK23:AL23"/>
    <mergeCell ref="CB23:CE23"/>
    <mergeCell ref="BX23:CA23"/>
    <mergeCell ref="CG21:CI21"/>
    <mergeCell ref="CJ21:CL21"/>
    <mergeCell ref="B22:I22"/>
    <mergeCell ref="L22:P22"/>
    <mergeCell ref="Q22:S22"/>
    <mergeCell ref="T22:W22"/>
    <mergeCell ref="B21:I21"/>
    <mergeCell ref="L21:P21"/>
    <mergeCell ref="Q21:S21"/>
    <mergeCell ref="T21:W21"/>
    <mergeCell ref="AF21:AH21"/>
    <mergeCell ref="Y21:AB21"/>
    <mergeCell ref="Y22:AB22"/>
    <mergeCell ref="AC22:AE22"/>
    <mergeCell ref="AF22:AH22"/>
    <mergeCell ref="AC21:AE21"/>
    <mergeCell ref="BX19:CA19"/>
    <mergeCell ref="B20:I20"/>
    <mergeCell ref="L20:P20"/>
    <mergeCell ref="Q20:S20"/>
    <mergeCell ref="T20:W20"/>
    <mergeCell ref="BX20:CA20"/>
    <mergeCell ref="CB20:CE20"/>
    <mergeCell ref="CG20:CI20"/>
    <mergeCell ref="CJ20:CL20"/>
    <mergeCell ref="Y20:AB20"/>
    <mergeCell ref="AC20:AE20"/>
    <mergeCell ref="AF20:AH20"/>
    <mergeCell ref="AO20:BO20"/>
    <mergeCell ref="CB18:CE18"/>
    <mergeCell ref="CG18:CI18"/>
    <mergeCell ref="CJ18:CL18"/>
    <mergeCell ref="CB19:CE19"/>
    <mergeCell ref="CG19:CI19"/>
    <mergeCell ref="CJ19:CL19"/>
    <mergeCell ref="B19:I19"/>
    <mergeCell ref="L19:P19"/>
    <mergeCell ref="B17:I17"/>
    <mergeCell ref="L17:P17"/>
    <mergeCell ref="Q17:S17"/>
    <mergeCell ref="T17:W17"/>
    <mergeCell ref="Y17:AB17"/>
    <mergeCell ref="CJ17:CL17"/>
    <mergeCell ref="CB17:CE17"/>
    <mergeCell ref="BX17:CA17"/>
    <mergeCell ref="CG17:CI17"/>
    <mergeCell ref="AF17:AH17"/>
    <mergeCell ref="AO17:BO17"/>
    <mergeCell ref="B18:I18"/>
    <mergeCell ref="L18:P18"/>
    <mergeCell ref="Q18:S18"/>
    <mergeCell ref="T18:W18"/>
    <mergeCell ref="BX18:CA18"/>
    <mergeCell ref="B16:I16"/>
    <mergeCell ref="L16:P16"/>
    <mergeCell ref="Q16:S16"/>
    <mergeCell ref="T16:W16"/>
    <mergeCell ref="CG16:CI16"/>
    <mergeCell ref="CJ16:CL16"/>
    <mergeCell ref="BX15:CA15"/>
    <mergeCell ref="CB15:CE15"/>
    <mergeCell ref="AC16:AE16"/>
    <mergeCell ref="AF16:AH16"/>
    <mergeCell ref="AO16:BO16"/>
    <mergeCell ref="BX16:CA16"/>
    <mergeCell ref="CB16:CE16"/>
    <mergeCell ref="B15:I15"/>
    <mergeCell ref="L15:P15"/>
    <mergeCell ref="Q15:S15"/>
    <mergeCell ref="T15:W15"/>
    <mergeCell ref="CG15:CI15"/>
    <mergeCell ref="CJ15:CL15"/>
    <mergeCell ref="AC15:AE15"/>
    <mergeCell ref="AF15:AH15"/>
    <mergeCell ref="Y15:AB15"/>
    <mergeCell ref="AO15:BO15"/>
    <mergeCell ref="BT16:BV16"/>
    <mergeCell ref="B14:I14"/>
    <mergeCell ref="L14:P14"/>
    <mergeCell ref="Q14:S14"/>
    <mergeCell ref="T13:W13"/>
    <mergeCell ref="Y13:AB13"/>
    <mergeCell ref="T14:W14"/>
    <mergeCell ref="Y14:AB14"/>
    <mergeCell ref="AC14:AE14"/>
    <mergeCell ref="AF14:AH14"/>
    <mergeCell ref="B13:I13"/>
    <mergeCell ref="L13:P13"/>
    <mergeCell ref="Q13:S13"/>
    <mergeCell ref="BX14:CA14"/>
    <mergeCell ref="CB14:CE14"/>
    <mergeCell ref="CG14:CI14"/>
    <mergeCell ref="CJ14:CL14"/>
    <mergeCell ref="AC13:AE13"/>
    <mergeCell ref="AF13:AH13"/>
    <mergeCell ref="CG13:CI13"/>
    <mergeCell ref="CJ13:CL13"/>
    <mergeCell ref="AO13:BO13"/>
    <mergeCell ref="BX13:CA13"/>
    <mergeCell ref="CB13:CE13"/>
    <mergeCell ref="AK13:AL13"/>
    <mergeCell ref="CJ11:CL11"/>
    <mergeCell ref="CG11:CI11"/>
    <mergeCell ref="B12:I12"/>
    <mergeCell ref="L12:P12"/>
    <mergeCell ref="Q12:S12"/>
    <mergeCell ref="T12:W12"/>
    <mergeCell ref="AC11:AE11"/>
    <mergeCell ref="AF11:AH11"/>
    <mergeCell ref="Y12:AB12"/>
    <mergeCell ref="B11:I11"/>
    <mergeCell ref="BX12:CA12"/>
    <mergeCell ref="CB12:CE12"/>
    <mergeCell ref="CG12:CI12"/>
    <mergeCell ref="AC12:AE12"/>
    <mergeCell ref="AF12:AH12"/>
    <mergeCell ref="BX11:CA11"/>
    <mergeCell ref="CB11:CE11"/>
    <mergeCell ref="AO11:BO11"/>
    <mergeCell ref="AO12:BO12"/>
    <mergeCell ref="CJ12:CL12"/>
    <mergeCell ref="AK11:AL11"/>
    <mergeCell ref="B7:I8"/>
    <mergeCell ref="Q8:S8"/>
    <mergeCell ref="T8:W8"/>
    <mergeCell ref="B9:I10"/>
    <mergeCell ref="T9:W9"/>
    <mergeCell ref="Q10:S10"/>
    <mergeCell ref="M7:P7"/>
    <mergeCell ref="Q7:AB7"/>
    <mergeCell ref="Q9:S9"/>
    <mergeCell ref="T10:W10"/>
    <mergeCell ref="Y8:AB8"/>
    <mergeCell ref="Y10:AB10"/>
    <mergeCell ref="Y9:AB9"/>
    <mergeCell ref="AK39:AL39"/>
    <mergeCell ref="AF40:AH40"/>
    <mergeCell ref="AK40:AL40"/>
    <mergeCell ref="AX56:BH56"/>
    <mergeCell ref="BI56:BR56"/>
    <mergeCell ref="L59:L61"/>
    <mergeCell ref="AN8:AN9"/>
    <mergeCell ref="L11:P11"/>
    <mergeCell ref="Q11:S11"/>
    <mergeCell ref="T11:W11"/>
    <mergeCell ref="Y11:AB11"/>
    <mergeCell ref="AC9:AE9"/>
    <mergeCell ref="AC8:AE8"/>
    <mergeCell ref="AK21:AL21"/>
    <mergeCell ref="AK16:AL16"/>
    <mergeCell ref="AK14:AL14"/>
    <mergeCell ref="AK15:AL15"/>
    <mergeCell ref="AK20:AL20"/>
    <mergeCell ref="K55:Q56"/>
    <mergeCell ref="R55:AB56"/>
    <mergeCell ref="AC55:AH56"/>
    <mergeCell ref="AF8:AH8"/>
    <mergeCell ref="AF9:AH9"/>
    <mergeCell ref="AK19:AL19"/>
    <mergeCell ref="M57:Y62"/>
    <mergeCell ref="T39:W39"/>
    <mergeCell ref="Y27:AB27"/>
    <mergeCell ref="AC27:AE27"/>
    <mergeCell ref="AI8:AI9"/>
    <mergeCell ref="AJ8:AJ9"/>
    <mergeCell ref="Q19:S19"/>
    <mergeCell ref="T19:W19"/>
    <mergeCell ref="Y19:AB19"/>
    <mergeCell ref="AF39:AH39"/>
    <mergeCell ref="BT10:BV10"/>
    <mergeCell ref="AO18:BO18"/>
    <mergeCell ref="AK10:AL10"/>
    <mergeCell ref="Y16:AB16"/>
    <mergeCell ref="Y18:AB18"/>
    <mergeCell ref="AC18:AE18"/>
    <mergeCell ref="AF18:AH18"/>
    <mergeCell ref="AF3:AO3"/>
    <mergeCell ref="AF4:AO4"/>
    <mergeCell ref="AO14:BO14"/>
    <mergeCell ref="BT11:BV11"/>
    <mergeCell ref="BT12:BV12"/>
    <mergeCell ref="BT13:BV13"/>
    <mergeCell ref="BT14:BV14"/>
    <mergeCell ref="BT15:BV15"/>
    <mergeCell ref="AO7:BO7"/>
    <mergeCell ref="AO8:BO8"/>
    <mergeCell ref="AK12:AL12"/>
    <mergeCell ref="AI7:AN7"/>
    <mergeCell ref="AK17:AL17"/>
    <mergeCell ref="AK18:AL18"/>
    <mergeCell ref="T4:AE4"/>
    <mergeCell ref="BQ10:BS10"/>
    <mergeCell ref="AK8:AL8"/>
    <mergeCell ref="BT27:BV27"/>
    <mergeCell ref="BT28:BV28"/>
    <mergeCell ref="BT41:BV41"/>
    <mergeCell ref="BT35:BV35"/>
    <mergeCell ref="BT36:BV36"/>
    <mergeCell ref="BT37:BV37"/>
    <mergeCell ref="BT38:BV38"/>
    <mergeCell ref="BT17:BV17"/>
    <mergeCell ref="BT18:BV18"/>
    <mergeCell ref="BT19:BV19"/>
    <mergeCell ref="BT20:BV20"/>
    <mergeCell ref="BT21:BV21"/>
    <mergeCell ref="BT22:BV22"/>
  </mergeCells>
  <phoneticPr fontId="0" type="noConversion"/>
  <conditionalFormatting sqref="L11:P42">
    <cfRule type="expression" dxfId="5" priority="10" stopIfTrue="1">
      <formula>$CN11=7</formula>
    </cfRule>
  </conditionalFormatting>
  <conditionalFormatting sqref="AA43:AE45 AI45:AK45">
    <cfRule type="cellIs" dxfId="4" priority="7" stopIfTrue="1" operator="equal">
      <formula>"לא תקין"</formula>
    </cfRule>
  </conditionalFormatting>
  <conditionalFormatting sqref="L11:P41">
    <cfRule type="cellIs" dxfId="3" priority="1" stopIfTrue="1" operator="equal">
      <formula>"יום ש"</formula>
    </cfRule>
  </conditionalFormatting>
  <printOptions horizontalCentered="1"/>
  <pageMargins left="0.11811023622047245" right="0.11811023622047245" top="0.15748031496062992" bottom="7.874015748031496E-2" header="0.31496062992125984" footer="0.19685039370078741"/>
  <pageSetup paperSize="9" scale="50"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I84"/>
  <sheetViews>
    <sheetView showGridLines="0" rightToLeft="1" topLeftCell="A35" zoomScale="75" zoomScaleNormal="75" workbookViewId="0">
      <selection activeCell="R53" sqref="R53:AB53"/>
    </sheetView>
  </sheetViews>
  <sheetFormatPr defaultColWidth="1.140625" defaultRowHeight="12.75" x14ac:dyDescent="0.2"/>
  <cols>
    <col min="1" max="1" width="2.42578125" style="203" customWidth="1"/>
    <col min="2" max="6" width="2" style="203" customWidth="1"/>
    <col min="7" max="7" width="1.7109375" style="203" customWidth="1"/>
    <col min="8" max="8" width="3.85546875" style="203" customWidth="1"/>
    <col min="9" max="9" width="3.42578125" style="203" customWidth="1"/>
    <col min="10" max="10" width="2.28515625" style="203" customWidth="1"/>
    <col min="11" max="11" width="3" style="111" customWidth="1"/>
    <col min="12" max="14" width="4.42578125" style="203" customWidth="1"/>
    <col min="15" max="15" width="1.7109375" style="203" customWidth="1"/>
    <col min="16" max="16" width="2.85546875" style="203" customWidth="1"/>
    <col min="17" max="17" width="1.140625" style="203" customWidth="1"/>
    <col min="18" max="18" width="7" style="203" customWidth="1"/>
    <col min="19" max="19" width="2.7109375" style="203" customWidth="1"/>
    <col min="20" max="20" width="1.85546875" style="203" customWidth="1"/>
    <col min="21" max="21" width="1.7109375" style="203" customWidth="1"/>
    <col min="22" max="22" width="4.140625" style="203" customWidth="1"/>
    <col min="23" max="23" width="0.85546875" style="203" customWidth="1"/>
    <col min="24" max="24" width="8" style="203" customWidth="1"/>
    <col min="25" max="26" width="1.7109375" style="203" customWidth="1"/>
    <col min="27" max="27" width="2.28515625" style="203" customWidth="1"/>
    <col min="28" max="28" width="2.7109375" style="203" customWidth="1"/>
    <col min="29" max="29" width="4.140625" style="46" customWidth="1"/>
    <col min="30" max="30" width="1.42578125" style="46" customWidth="1"/>
    <col min="31" max="31" width="4" style="46" customWidth="1"/>
    <col min="32" max="32" width="8.85546875" style="46" customWidth="1"/>
    <col min="33" max="33" width="3.7109375" style="46" customWidth="1"/>
    <col min="34" max="34" width="2.7109375" style="46" customWidth="1"/>
    <col min="35" max="36" width="9.7109375" style="164" hidden="1" customWidth="1"/>
    <col min="37" max="37" width="2.42578125" style="46" hidden="1" customWidth="1"/>
    <col min="38" max="38" width="5" style="46" hidden="1" customWidth="1"/>
    <col min="39" max="39" width="7.5703125" style="46" hidden="1" customWidth="1"/>
    <col min="40" max="40" width="1.5703125" style="46" hidden="1" customWidth="1"/>
    <col min="41" max="41" width="15.42578125" style="203" customWidth="1"/>
    <col min="42" max="42" width="14.42578125" style="203" customWidth="1"/>
    <col min="43" max="43" width="16.7109375" style="203" customWidth="1"/>
    <col min="44" max="46" width="2" style="203" hidden="1" customWidth="1"/>
    <col min="47" max="47" width="0.85546875" style="219" hidden="1" customWidth="1"/>
    <col min="48" max="48" width="6.5703125" style="219" hidden="1" customWidth="1"/>
    <col min="49" max="49" width="0.5703125" style="203" hidden="1" customWidth="1"/>
    <col min="50" max="50" width="2" style="203" hidden="1" customWidth="1"/>
    <col min="51" max="51" width="1.28515625" style="203" hidden="1" customWidth="1"/>
    <col min="52" max="62" width="2" style="203" hidden="1" customWidth="1"/>
    <col min="63" max="65" width="1.28515625" style="203" hidden="1" customWidth="1"/>
    <col min="66" max="66" width="1.7109375" style="203" hidden="1" customWidth="1"/>
    <col min="67" max="67" width="5.5703125" style="203" hidden="1" customWidth="1"/>
    <col min="68" max="68" width="23.5703125" style="203" hidden="1" customWidth="1"/>
    <col min="69" max="69" width="1.28515625" style="203" hidden="1" customWidth="1"/>
    <col min="70" max="70" width="5" style="203" hidden="1" customWidth="1"/>
    <col min="71" max="71" width="2" style="203" hidden="1" customWidth="1"/>
    <col min="72" max="73" width="1.28515625" style="203" hidden="1" customWidth="1"/>
    <col min="74" max="74" width="6.5703125" style="203" hidden="1" customWidth="1"/>
    <col min="75" max="75" width="1.140625" style="203" hidden="1" customWidth="1"/>
    <col min="76" max="86" width="2" style="203" hidden="1" customWidth="1"/>
    <col min="87" max="87" width="4" style="203" hidden="1" customWidth="1"/>
    <col min="88" max="89" width="2" style="203" hidden="1" customWidth="1"/>
    <col min="90" max="90" width="3.5703125" style="203" hidden="1" customWidth="1"/>
    <col min="91" max="92" width="10.28515625" style="203" hidden="1" customWidth="1"/>
    <col min="93" max="93" width="9" style="203" hidden="1" customWidth="1"/>
    <col min="94" max="94" width="33.140625" style="128" bestFit="1" customWidth="1"/>
    <col min="95" max="95" width="3.42578125" style="125" hidden="1" customWidth="1"/>
    <col min="96" max="96" width="5.7109375" style="128" hidden="1" customWidth="1"/>
    <col min="97" max="97" width="41" style="128" hidden="1" customWidth="1"/>
    <col min="98" max="98" width="4.28515625" style="128" customWidth="1"/>
    <col min="99" max="99" width="3.85546875" style="128" customWidth="1"/>
    <col min="100" max="100" width="2.85546875" style="128" customWidth="1"/>
    <col min="101" max="104" width="2" style="128" customWidth="1"/>
    <col min="105" max="105" width="8" style="128" hidden="1" customWidth="1"/>
    <col min="106" max="107" width="2" style="128" hidden="1" customWidth="1"/>
    <col min="108" max="108" width="8.42578125" style="128" hidden="1" customWidth="1"/>
    <col min="109" max="113" width="2" style="128" customWidth="1"/>
    <col min="114" max="213" width="1.140625" style="203" customWidth="1"/>
    <col min="214" max="16384" width="1.140625" style="203"/>
  </cols>
  <sheetData>
    <row r="1" spans="1:139" ht="3" customHeight="1" x14ac:dyDescent="0.2">
      <c r="J1" s="42"/>
      <c r="K1" s="43"/>
      <c r="L1" s="43"/>
      <c r="M1" s="43"/>
      <c r="N1" s="43"/>
      <c r="O1" s="43"/>
      <c r="P1" s="43"/>
      <c r="Q1" s="43"/>
      <c r="R1" s="43"/>
      <c r="S1" s="43"/>
      <c r="T1" s="43"/>
      <c r="U1" s="43"/>
      <c r="V1" s="43"/>
      <c r="W1" s="43"/>
      <c r="X1" s="43"/>
      <c r="Y1" s="43"/>
      <c r="Z1" s="43"/>
      <c r="AA1" s="43"/>
      <c r="AB1" s="43"/>
      <c r="AC1" s="44"/>
      <c r="AD1" s="44"/>
      <c r="AE1" s="44"/>
      <c r="AF1" s="44"/>
      <c r="AG1" s="44"/>
      <c r="AH1" s="44"/>
      <c r="AI1" s="42"/>
      <c r="AJ1" s="45"/>
      <c r="AK1" s="43"/>
      <c r="AL1" s="43"/>
      <c r="AM1" s="43"/>
      <c r="AN1" s="43"/>
      <c r="AO1" s="43"/>
      <c r="AP1" s="43"/>
      <c r="AQ1" s="43"/>
      <c r="AR1" s="43"/>
      <c r="AS1" s="43"/>
      <c r="AT1" s="43"/>
      <c r="AU1" s="45"/>
      <c r="AV1" s="45"/>
      <c r="AW1" s="43"/>
      <c r="AX1" s="43"/>
      <c r="AY1" s="43"/>
      <c r="AZ1" s="43"/>
      <c r="BA1" s="43"/>
      <c r="BB1" s="43"/>
      <c r="BC1" s="43"/>
      <c r="BD1" s="44"/>
      <c r="BE1" s="44"/>
      <c r="BF1" s="44"/>
      <c r="BG1" s="44"/>
    </row>
    <row r="2" spans="1:139" s="167" customFormat="1" ht="39.75" customHeight="1" x14ac:dyDescent="0.3">
      <c r="A2" s="497" t="s">
        <v>132</v>
      </c>
      <c r="B2" s="497"/>
      <c r="C2" s="497"/>
      <c r="D2" s="497"/>
      <c r="E2" s="497"/>
      <c r="F2" s="497"/>
      <c r="G2" s="497"/>
      <c r="H2" s="497"/>
      <c r="I2" s="497"/>
      <c r="J2" s="497"/>
      <c r="K2" s="497"/>
      <c r="L2" s="497"/>
      <c r="M2" s="497"/>
      <c r="N2" s="497"/>
      <c r="O2" s="497"/>
      <c r="P2" s="497"/>
      <c r="Q2" s="497"/>
      <c r="R2" s="497"/>
      <c r="S2" s="497"/>
      <c r="T2" s="497"/>
      <c r="U2" s="497"/>
      <c r="V2" s="497"/>
      <c r="W2" s="497"/>
      <c r="X2" s="497"/>
      <c r="Y2" s="497"/>
      <c r="Z2" s="497"/>
      <c r="AA2" s="497"/>
      <c r="AB2" s="497"/>
      <c r="AC2" s="497"/>
      <c r="AD2" s="497"/>
      <c r="AE2" s="497"/>
      <c r="AF2" s="498" t="s">
        <v>93</v>
      </c>
      <c r="AG2" s="498"/>
      <c r="AH2" s="498"/>
      <c r="AI2" s="498"/>
      <c r="AJ2" s="498"/>
      <c r="AK2" s="498"/>
      <c r="AL2" s="498"/>
      <c r="AM2" s="498"/>
      <c r="AN2" s="498"/>
      <c r="AO2" s="498"/>
      <c r="AP2" s="498"/>
      <c r="AQ2" s="498"/>
      <c r="AR2" s="498"/>
      <c r="AS2" s="498"/>
      <c r="AT2" s="498"/>
      <c r="AU2" s="498"/>
      <c r="AV2" s="498"/>
      <c r="AW2" s="498"/>
      <c r="AX2" s="498"/>
      <c r="AY2" s="498"/>
      <c r="AZ2" s="498"/>
      <c r="BA2" s="498"/>
      <c r="BB2" s="498"/>
      <c r="BC2" s="498"/>
      <c r="BD2" s="498"/>
      <c r="BE2" s="498"/>
      <c r="BF2" s="498"/>
      <c r="BG2" s="498"/>
      <c r="BH2" s="498"/>
      <c r="BI2" s="498"/>
      <c r="BJ2" s="498"/>
      <c r="BK2" s="498"/>
      <c r="BL2" s="498"/>
      <c r="BM2" s="498"/>
      <c r="BN2" s="498"/>
      <c r="BO2" s="498"/>
      <c r="BP2" s="498"/>
      <c r="BQ2" s="166"/>
    </row>
    <row r="3" spans="1:139" ht="24.95" customHeight="1" x14ac:dyDescent="0.2">
      <c r="A3" s="505" t="s">
        <v>133</v>
      </c>
      <c r="B3" s="506"/>
      <c r="C3" s="506"/>
      <c r="D3" s="506"/>
      <c r="E3" s="506"/>
      <c r="F3" s="506"/>
      <c r="G3" s="506"/>
      <c r="H3" s="507"/>
      <c r="J3" s="511" t="s">
        <v>38</v>
      </c>
      <c r="K3" s="512"/>
      <c r="L3" s="513"/>
      <c r="M3" s="256" t="s">
        <v>46</v>
      </c>
      <c r="N3" s="257"/>
      <c r="O3" s="257"/>
      <c r="P3" s="257"/>
      <c r="Q3" s="257"/>
      <c r="R3" s="257"/>
      <c r="S3" s="257"/>
      <c r="T3" s="256" t="s">
        <v>47</v>
      </c>
      <c r="U3" s="257"/>
      <c r="V3" s="257"/>
      <c r="W3" s="257"/>
      <c r="X3" s="257"/>
      <c r="Y3" s="257"/>
      <c r="Z3" s="257"/>
      <c r="AA3" s="257"/>
      <c r="AB3" s="257"/>
      <c r="AC3" s="257"/>
      <c r="AD3" s="257"/>
      <c r="AE3" s="257"/>
      <c r="AF3" s="248" t="s">
        <v>120</v>
      </c>
      <c r="AG3" s="248"/>
      <c r="AH3" s="248"/>
      <c r="AI3" s="248"/>
      <c r="AJ3" s="248"/>
      <c r="AK3" s="248"/>
      <c r="AL3" s="248"/>
      <c r="AM3" s="248"/>
      <c r="AN3" s="248"/>
      <c r="AO3" s="248"/>
      <c r="AP3" s="196" t="s">
        <v>119</v>
      </c>
      <c r="AQ3" s="196" t="s">
        <v>121</v>
      </c>
      <c r="AR3" s="192"/>
      <c r="AS3" s="192"/>
      <c r="AT3" s="192"/>
      <c r="AU3" s="192"/>
      <c r="AV3" s="192"/>
      <c r="AW3" s="192"/>
      <c r="AX3" s="192"/>
      <c r="AY3" s="192"/>
      <c r="AZ3" s="192"/>
      <c r="BA3" s="192"/>
      <c r="BB3" s="192"/>
      <c r="BC3" s="193"/>
      <c r="BD3" s="191" t="s">
        <v>48</v>
      </c>
      <c r="BE3" s="192"/>
      <c r="BF3" s="192"/>
      <c r="BG3" s="192"/>
      <c r="BH3" s="192"/>
      <c r="BI3" s="192"/>
      <c r="BJ3" s="192"/>
      <c r="BK3" s="192"/>
      <c r="BL3" s="192"/>
      <c r="BM3" s="192"/>
      <c r="BN3" s="192"/>
      <c r="BO3" s="192"/>
      <c r="BP3" s="193">
        <v>0</v>
      </c>
      <c r="BQ3" s="168"/>
      <c r="CP3" s="203"/>
      <c r="CQ3" s="203"/>
      <c r="CR3" s="203"/>
      <c r="CS3" s="203"/>
      <c r="CT3" s="203"/>
      <c r="CU3" s="203"/>
      <c r="CV3" s="203"/>
      <c r="CW3" s="203"/>
      <c r="CX3" s="203"/>
      <c r="CY3" s="203"/>
      <c r="CZ3" s="203"/>
    </row>
    <row r="4" spans="1:139" ht="24.95" customHeight="1" x14ac:dyDescent="0.2">
      <c r="A4" s="508"/>
      <c r="B4" s="509"/>
      <c r="C4" s="509"/>
      <c r="D4" s="509"/>
      <c r="E4" s="509"/>
      <c r="F4" s="509"/>
      <c r="G4" s="509"/>
      <c r="H4" s="510"/>
      <c r="J4" s="514"/>
      <c r="K4" s="515"/>
      <c r="L4" s="516"/>
      <c r="M4" s="256">
        <f>'מתכננים ויועצים'!M4:S4</f>
        <v>0</v>
      </c>
      <c r="N4" s="257"/>
      <c r="O4" s="257"/>
      <c r="P4" s="257"/>
      <c r="Q4" s="257"/>
      <c r="R4" s="257"/>
      <c r="S4" s="257"/>
      <c r="T4" s="256">
        <f>'מתכננים ויועצים'!T4:AE4</f>
        <v>0</v>
      </c>
      <c r="U4" s="257"/>
      <c r="V4" s="257"/>
      <c r="W4" s="257"/>
      <c r="X4" s="257"/>
      <c r="Y4" s="257"/>
      <c r="Z4" s="257"/>
      <c r="AA4" s="257"/>
      <c r="AB4" s="257"/>
      <c r="AC4" s="257"/>
      <c r="AD4" s="257"/>
      <c r="AE4" s="257"/>
      <c r="AF4" s="248">
        <f>'מתכננים ויועצים'!AF4:AO4</f>
        <v>0</v>
      </c>
      <c r="AG4" s="248"/>
      <c r="AH4" s="248"/>
      <c r="AI4" s="248"/>
      <c r="AJ4" s="248"/>
      <c r="AK4" s="248"/>
      <c r="AL4" s="248"/>
      <c r="AM4" s="248"/>
      <c r="AN4" s="248"/>
      <c r="AO4" s="248"/>
      <c r="AP4" s="212">
        <f>'מתכננים ויועצים'!AP4</f>
        <v>0</v>
      </c>
      <c r="AQ4" s="212">
        <f>'מתכננים ויועצים'!AQ4</f>
        <v>0</v>
      </c>
      <c r="AR4" s="225"/>
      <c r="AS4" s="225"/>
      <c r="AT4" s="225"/>
      <c r="AU4" s="225"/>
      <c r="AV4" s="225"/>
      <c r="AW4" s="225"/>
      <c r="AX4" s="225"/>
      <c r="AY4" s="225"/>
      <c r="AZ4" s="225"/>
      <c r="BA4" s="225"/>
      <c r="BB4" s="225"/>
      <c r="BC4" s="190"/>
      <c r="BD4" s="224">
        <v>202</v>
      </c>
      <c r="BE4" s="225"/>
      <c r="BF4" s="225"/>
      <c r="BG4" s="225"/>
      <c r="BH4" s="225"/>
      <c r="BI4" s="225"/>
      <c r="BJ4" s="225"/>
      <c r="BK4" s="225"/>
      <c r="BL4" s="225"/>
      <c r="BM4" s="225"/>
      <c r="BN4" s="225"/>
      <c r="BO4" s="225"/>
      <c r="BP4" s="189">
        <v>0</v>
      </c>
      <c r="BQ4" s="189"/>
      <c r="BV4" s="175">
        <v>0.25</v>
      </c>
      <c r="CP4" s="203"/>
      <c r="CQ4" s="203"/>
      <c r="CR4" s="203"/>
      <c r="CS4" s="203"/>
      <c r="CT4" s="203"/>
      <c r="CU4" s="203"/>
      <c r="CV4" s="203"/>
      <c r="CW4" s="203"/>
      <c r="CX4" s="203"/>
      <c r="CY4" s="203"/>
      <c r="CZ4" s="203"/>
    </row>
    <row r="5" spans="1:139" ht="24.95" customHeight="1" thickBot="1" x14ac:dyDescent="0.25">
      <c r="A5" s="141"/>
      <c r="B5" s="141">
        <f>IF(ISBLANK(T4),0,1)</f>
        <v>1</v>
      </c>
      <c r="C5" s="141">
        <f>IF(ISBLANK(AF4),0,1)</f>
        <v>1</v>
      </c>
      <c r="D5" s="141">
        <f>IF(ISBLANK(AP4),0,1)</f>
        <v>1</v>
      </c>
      <c r="E5" s="141">
        <f>IF(ISBLANK(BD4),0,1)</f>
        <v>1</v>
      </c>
      <c r="F5" s="141">
        <f>SUM(A5:E5)</f>
        <v>4</v>
      </c>
      <c r="G5" s="126"/>
      <c r="H5" s="126"/>
      <c r="J5" s="499" t="s">
        <v>95</v>
      </c>
      <c r="K5" s="499"/>
      <c r="L5" s="499"/>
      <c r="M5" s="499"/>
      <c r="N5" s="499"/>
      <c r="O5" s="499"/>
      <c r="P5" s="499"/>
      <c r="Q5" s="499"/>
      <c r="R5" s="499"/>
      <c r="S5" s="499"/>
      <c r="T5" s="499"/>
      <c r="U5" s="499"/>
      <c r="V5" s="499"/>
      <c r="W5" s="499"/>
      <c r="X5" s="499"/>
      <c r="Y5" s="499"/>
      <c r="Z5" s="499"/>
      <c r="AA5" s="499"/>
      <c r="AB5" s="499"/>
      <c r="AC5" s="499"/>
      <c r="AD5" s="499"/>
      <c r="AE5" s="499"/>
      <c r="AF5" s="499"/>
      <c r="AG5" s="499"/>
      <c r="AH5" s="499"/>
      <c r="AI5" s="499"/>
      <c r="AJ5" s="499"/>
      <c r="AK5" s="499"/>
      <c r="AL5" s="499"/>
      <c r="AM5" s="499"/>
      <c r="AN5" s="499"/>
      <c r="AO5" s="499"/>
      <c r="AP5" s="499"/>
      <c r="AQ5" s="499"/>
      <c r="AR5" s="499"/>
      <c r="AS5" s="499"/>
      <c r="AT5" s="499"/>
      <c r="AU5" s="499"/>
      <c r="AV5" s="499"/>
      <c r="AW5" s="499"/>
      <c r="AX5" s="499"/>
      <c r="AY5" s="499"/>
      <c r="AZ5" s="499"/>
      <c r="BA5" s="499"/>
      <c r="BB5" s="499"/>
      <c r="BC5" s="499"/>
      <c r="BD5" s="499"/>
      <c r="BE5" s="499"/>
      <c r="BF5" s="499"/>
      <c r="BG5" s="499"/>
      <c r="BH5" s="499"/>
      <c r="BI5" s="499"/>
      <c r="BJ5" s="499"/>
      <c r="BK5" s="499"/>
      <c r="BL5" s="499"/>
      <c r="BM5" s="499"/>
      <c r="BN5" s="499"/>
      <c r="BO5" s="499"/>
      <c r="BP5" s="499"/>
      <c r="BQ5" s="169"/>
      <c r="BV5" s="176">
        <v>0.27083333333333331</v>
      </c>
      <c r="CP5" s="203"/>
      <c r="CQ5" s="203"/>
      <c r="CR5" s="203"/>
      <c r="CS5" s="203"/>
      <c r="CT5" s="203"/>
      <c r="CU5" s="203"/>
      <c r="CV5" s="203"/>
      <c r="CW5" s="203"/>
      <c r="CX5" s="203"/>
      <c r="CY5" s="203"/>
      <c r="CZ5" s="203"/>
    </row>
    <row r="6" spans="1:139" ht="28.5" customHeight="1" thickBot="1" x14ac:dyDescent="0.25">
      <c r="A6" s="502" t="s">
        <v>98</v>
      </c>
      <c r="B6" s="503"/>
      <c r="C6" s="503"/>
      <c r="D6" s="503"/>
      <c r="E6" s="503"/>
      <c r="F6" s="503"/>
      <c r="G6" s="503"/>
      <c r="H6" s="504"/>
      <c r="J6" s="24"/>
      <c r="K6" s="24"/>
      <c r="L6" s="24"/>
      <c r="M6" s="47"/>
      <c r="N6" s="47"/>
      <c r="O6" s="48"/>
      <c r="P6" s="48"/>
      <c r="Q6" s="48"/>
      <c r="R6" s="48"/>
      <c r="S6" s="48"/>
      <c r="T6" s="48"/>
      <c r="U6" s="48"/>
      <c r="V6" s="48"/>
      <c r="W6" s="48"/>
      <c r="X6" s="48"/>
      <c r="Y6" s="48"/>
      <c r="Z6" s="48"/>
      <c r="AA6" s="48"/>
      <c r="AB6" s="48"/>
      <c r="AC6" s="48"/>
      <c r="AD6" s="48"/>
      <c r="AE6" s="48"/>
      <c r="AF6" s="48"/>
      <c r="AG6" s="48"/>
      <c r="AH6" s="48"/>
      <c r="AI6" s="48"/>
      <c r="AJ6" s="47"/>
      <c r="AK6" s="49"/>
      <c r="AL6" s="49"/>
      <c r="AM6" s="47"/>
      <c r="AN6" s="47"/>
      <c r="AO6" s="47"/>
      <c r="AP6" s="47"/>
      <c r="AQ6" s="47"/>
      <c r="AR6" s="47"/>
      <c r="AS6" s="47"/>
      <c r="AT6" s="47"/>
      <c r="AU6" s="47"/>
      <c r="AV6" s="47"/>
      <c r="AW6" s="49"/>
      <c r="AX6" s="49"/>
      <c r="AY6" s="47"/>
      <c r="AZ6" s="47"/>
      <c r="BA6" s="47"/>
      <c r="BB6" s="501" t="s">
        <v>44</v>
      </c>
      <c r="BC6" s="501"/>
      <c r="BD6" s="501"/>
      <c r="BE6" s="501"/>
      <c r="BF6" s="501"/>
      <c r="BG6" s="501"/>
      <c r="BH6" s="50"/>
      <c r="BI6" s="500">
        <f ca="1">TODAY()</f>
        <v>44144</v>
      </c>
      <c r="BJ6" s="500"/>
      <c r="BK6" s="500"/>
      <c r="BL6" s="500"/>
      <c r="BM6" s="500"/>
      <c r="BN6" s="500"/>
      <c r="BO6" s="500"/>
      <c r="BP6" s="171"/>
      <c r="BQ6" s="171"/>
      <c r="BR6" s="204"/>
      <c r="BS6" s="204"/>
      <c r="BT6" s="204"/>
      <c r="BV6" s="176">
        <v>2.0833333333333332E-2</v>
      </c>
      <c r="CP6" s="203"/>
      <c r="CQ6" s="203"/>
      <c r="CR6" s="203"/>
      <c r="CS6" s="203"/>
      <c r="CT6" s="203"/>
      <c r="CU6" s="203"/>
      <c r="CV6" s="203"/>
      <c r="CW6" s="203"/>
      <c r="CX6" s="203"/>
      <c r="CY6" s="203"/>
      <c r="CZ6" s="203"/>
    </row>
    <row r="7" spans="1:139" s="24" customFormat="1" ht="12" customHeight="1" x14ac:dyDescent="0.25">
      <c r="A7" s="51"/>
      <c r="B7" s="294" t="s">
        <v>39</v>
      </c>
      <c r="C7" s="295"/>
      <c r="D7" s="295"/>
      <c r="E7" s="295"/>
      <c r="F7" s="295"/>
      <c r="G7" s="295"/>
      <c r="H7" s="295"/>
      <c r="I7" s="296"/>
      <c r="J7" s="143"/>
      <c r="K7" s="52"/>
      <c r="L7" s="127" t="s">
        <v>12</v>
      </c>
      <c r="M7" s="311" t="s">
        <v>4</v>
      </c>
      <c r="N7" s="312"/>
      <c r="O7" s="312"/>
      <c r="P7" s="313"/>
      <c r="Q7" s="314" t="s">
        <v>13</v>
      </c>
      <c r="R7" s="315"/>
      <c r="S7" s="315"/>
      <c r="T7" s="315"/>
      <c r="U7" s="315"/>
      <c r="V7" s="315"/>
      <c r="W7" s="315"/>
      <c r="X7" s="315"/>
      <c r="Y7" s="315"/>
      <c r="Z7" s="315"/>
      <c r="AA7" s="315"/>
      <c r="AB7" s="316"/>
      <c r="AC7" s="249" t="s">
        <v>99</v>
      </c>
      <c r="AD7" s="250"/>
      <c r="AE7" s="255"/>
      <c r="AF7" s="249" t="s">
        <v>14</v>
      </c>
      <c r="AG7" s="250"/>
      <c r="AH7" s="255"/>
      <c r="AI7" s="249" t="s">
        <v>109</v>
      </c>
      <c r="AJ7" s="250"/>
      <c r="AK7" s="250"/>
      <c r="AL7" s="250"/>
      <c r="AM7" s="250"/>
      <c r="AN7" s="255"/>
      <c r="AO7" s="249" t="s">
        <v>15</v>
      </c>
      <c r="AP7" s="250"/>
      <c r="AQ7" s="250"/>
      <c r="AR7" s="250"/>
      <c r="AS7" s="250"/>
      <c r="AT7" s="250"/>
      <c r="AU7" s="250"/>
      <c r="AV7" s="250"/>
      <c r="AW7" s="250"/>
      <c r="AX7" s="250"/>
      <c r="AY7" s="250"/>
      <c r="AZ7" s="250"/>
      <c r="BA7" s="250"/>
      <c r="BB7" s="250"/>
      <c r="BC7" s="250"/>
      <c r="BD7" s="250"/>
      <c r="BE7" s="250"/>
      <c r="BF7" s="250"/>
      <c r="BG7" s="250"/>
      <c r="BH7" s="250"/>
      <c r="BI7" s="250"/>
      <c r="BJ7" s="250"/>
      <c r="BK7" s="250"/>
      <c r="BL7" s="250"/>
      <c r="BM7" s="250"/>
      <c r="BN7" s="250"/>
      <c r="BO7" s="251"/>
      <c r="BP7" s="1"/>
      <c r="BQ7" s="1"/>
      <c r="BR7" s="1"/>
      <c r="BS7" s="1"/>
      <c r="BT7" s="1"/>
      <c r="BU7" s="1"/>
      <c r="BV7" s="2"/>
      <c r="BW7" s="22"/>
      <c r="BX7" s="22"/>
      <c r="BY7" s="22"/>
      <c r="BZ7" s="22"/>
      <c r="CA7" s="22"/>
      <c r="CB7" s="22"/>
      <c r="CC7" s="22"/>
      <c r="CD7" s="22"/>
      <c r="CE7" s="22"/>
      <c r="CF7" s="22"/>
      <c r="CG7" s="4" t="s">
        <v>14</v>
      </c>
      <c r="CH7" s="5"/>
      <c r="CI7" s="6"/>
      <c r="CJ7" s="4" t="s">
        <v>14</v>
      </c>
      <c r="CK7" s="5"/>
      <c r="CL7" s="5"/>
      <c r="CM7" s="22"/>
      <c r="CN7" s="22"/>
      <c r="CO7" s="203"/>
      <c r="CP7" s="128"/>
      <c r="CQ7" s="125"/>
      <c r="CR7" s="128"/>
      <c r="CS7" s="155" t="s">
        <v>63</v>
      </c>
      <c r="CT7" s="128"/>
      <c r="CU7" s="128"/>
      <c r="CV7" s="128"/>
      <c r="CW7" s="128"/>
      <c r="CX7" s="128"/>
      <c r="CY7" s="128"/>
      <c r="CZ7" s="128"/>
      <c r="DA7" s="128"/>
      <c r="DB7" s="128"/>
      <c r="DC7" s="128"/>
      <c r="DD7" s="156"/>
      <c r="DE7" s="156"/>
      <c r="DF7" s="156"/>
      <c r="DG7" s="156"/>
      <c r="DH7" s="156"/>
      <c r="DI7" s="156"/>
      <c r="DJ7" s="204"/>
      <c r="DK7" s="204"/>
      <c r="DL7" s="204"/>
      <c r="DM7" s="204"/>
      <c r="DN7" s="204"/>
      <c r="DO7" s="204"/>
      <c r="DP7" s="204"/>
      <c r="DQ7" s="204"/>
      <c r="DR7" s="204"/>
      <c r="DS7" s="204"/>
      <c r="DT7" s="204"/>
      <c r="DU7" s="204"/>
      <c r="DV7" s="204"/>
      <c r="DW7" s="204"/>
      <c r="DX7" s="204"/>
      <c r="DY7" s="204"/>
      <c r="DZ7" s="204"/>
      <c r="EA7" s="204"/>
      <c r="EB7" s="204"/>
      <c r="EC7" s="204"/>
      <c r="ED7" s="204"/>
      <c r="EE7" s="204"/>
      <c r="EF7" s="204"/>
      <c r="EG7" s="204"/>
      <c r="EH7" s="204"/>
      <c r="EI7" s="204"/>
    </row>
    <row r="8" spans="1:139" s="24" customFormat="1" ht="12.75" customHeight="1" x14ac:dyDescent="0.25">
      <c r="A8" s="51"/>
      <c r="B8" s="297"/>
      <c r="C8" s="298"/>
      <c r="D8" s="298"/>
      <c r="E8" s="298"/>
      <c r="F8" s="298"/>
      <c r="G8" s="298"/>
      <c r="H8" s="298"/>
      <c r="I8" s="299"/>
      <c r="J8" s="143"/>
      <c r="K8" s="53"/>
      <c r="L8" s="54"/>
      <c r="M8" s="55"/>
      <c r="N8" s="56"/>
      <c r="O8" s="56"/>
      <c r="P8" s="56"/>
      <c r="Q8" s="300" t="s">
        <v>16</v>
      </c>
      <c r="R8" s="301"/>
      <c r="S8" s="301"/>
      <c r="T8" s="300" t="s">
        <v>16</v>
      </c>
      <c r="U8" s="301"/>
      <c r="V8" s="301"/>
      <c r="W8" s="302"/>
      <c r="X8" s="217" t="s">
        <v>52</v>
      </c>
      <c r="Y8" s="320" t="s">
        <v>6</v>
      </c>
      <c r="Z8" s="321"/>
      <c r="AA8" s="321"/>
      <c r="AB8" s="322"/>
      <c r="AC8" s="274" t="s">
        <v>50</v>
      </c>
      <c r="AD8" s="252"/>
      <c r="AE8" s="275"/>
      <c r="AF8" s="274" t="s">
        <v>17</v>
      </c>
      <c r="AG8" s="252"/>
      <c r="AH8" s="275"/>
      <c r="AI8" s="264" t="s">
        <v>107</v>
      </c>
      <c r="AJ8" s="264" t="s">
        <v>108</v>
      </c>
      <c r="AK8" s="258" t="s">
        <v>55</v>
      </c>
      <c r="AL8" s="259"/>
      <c r="AM8" s="162" t="s">
        <v>103</v>
      </c>
      <c r="AN8" s="264" t="s">
        <v>56</v>
      </c>
      <c r="AO8" s="252" t="s">
        <v>18</v>
      </c>
      <c r="AP8" s="252"/>
      <c r="AQ8" s="252"/>
      <c r="AR8" s="252"/>
      <c r="AS8" s="252"/>
      <c r="AT8" s="252"/>
      <c r="AU8" s="252"/>
      <c r="AV8" s="252"/>
      <c r="AW8" s="252"/>
      <c r="AX8" s="252"/>
      <c r="AY8" s="252"/>
      <c r="AZ8" s="252"/>
      <c r="BA8" s="252"/>
      <c r="BB8" s="252"/>
      <c r="BC8" s="252"/>
      <c r="BD8" s="252"/>
      <c r="BE8" s="252"/>
      <c r="BF8" s="252"/>
      <c r="BG8" s="252"/>
      <c r="BH8" s="252"/>
      <c r="BI8" s="252"/>
      <c r="BJ8" s="252"/>
      <c r="BK8" s="252"/>
      <c r="BL8" s="252"/>
      <c r="BM8" s="252"/>
      <c r="BN8" s="252"/>
      <c r="BO8" s="253"/>
      <c r="BP8" s="57"/>
      <c r="BQ8" s="7" t="s">
        <v>5</v>
      </c>
      <c r="BR8" s="7"/>
      <c r="BS8" s="8"/>
      <c r="BT8" s="9" t="s">
        <v>5</v>
      </c>
      <c r="BU8" s="7"/>
      <c r="BV8" s="8"/>
      <c r="BW8" s="25"/>
      <c r="BX8" s="9" t="s">
        <v>6</v>
      </c>
      <c r="BY8" s="7"/>
      <c r="BZ8" s="7"/>
      <c r="CA8" s="8"/>
      <c r="CB8" s="9" t="s">
        <v>6</v>
      </c>
      <c r="CC8" s="7"/>
      <c r="CD8" s="7"/>
      <c r="CE8" s="8"/>
      <c r="CF8" s="22"/>
      <c r="CG8" s="10" t="s">
        <v>17</v>
      </c>
      <c r="CH8" s="11"/>
      <c r="CI8" s="12"/>
      <c r="CJ8" s="10" t="s">
        <v>17</v>
      </c>
      <c r="CK8" s="11"/>
      <c r="CL8" s="11"/>
      <c r="CM8" s="22"/>
      <c r="CN8" s="22"/>
      <c r="CO8" s="203"/>
      <c r="CP8" s="128"/>
      <c r="CQ8" s="125"/>
      <c r="CR8" s="128"/>
      <c r="CS8" s="155" t="s">
        <v>64</v>
      </c>
      <c r="CT8" s="128"/>
      <c r="CU8" s="128"/>
      <c r="CV8" s="128"/>
      <c r="CW8" s="128"/>
      <c r="CX8" s="128"/>
      <c r="CY8" s="128"/>
      <c r="CZ8" s="128"/>
      <c r="DA8" s="128"/>
      <c r="DB8" s="128"/>
      <c r="DC8" s="128"/>
      <c r="DD8" s="156"/>
      <c r="DE8" s="156"/>
      <c r="DF8" s="156"/>
      <c r="DG8" s="156"/>
      <c r="DH8" s="156"/>
      <c r="DI8" s="156"/>
      <c r="DJ8" s="204"/>
      <c r="DK8" s="204"/>
      <c r="DL8" s="204"/>
      <c r="DM8" s="204"/>
      <c r="DN8" s="204"/>
      <c r="DO8" s="204"/>
      <c r="DP8" s="204"/>
      <c r="DQ8" s="204"/>
      <c r="DR8" s="204"/>
      <c r="DS8" s="204"/>
      <c r="DT8" s="204"/>
      <c r="DU8" s="204"/>
      <c r="DV8" s="204"/>
      <c r="DW8" s="204"/>
      <c r="DX8" s="204"/>
      <c r="DY8" s="204"/>
      <c r="DZ8" s="204"/>
      <c r="EA8" s="204"/>
      <c r="EB8" s="204"/>
      <c r="EC8" s="204"/>
      <c r="ED8" s="204"/>
      <c r="EE8" s="204"/>
      <c r="EF8" s="204"/>
      <c r="EG8" s="204"/>
      <c r="EH8" s="204"/>
      <c r="EI8" s="204"/>
    </row>
    <row r="9" spans="1:139" s="28" customFormat="1" ht="15.75" customHeight="1" x14ac:dyDescent="0.2">
      <c r="A9" s="58"/>
      <c r="B9" s="303" t="s">
        <v>2</v>
      </c>
      <c r="C9" s="304"/>
      <c r="D9" s="304"/>
      <c r="E9" s="304"/>
      <c r="F9" s="304"/>
      <c r="G9" s="304"/>
      <c r="H9" s="304"/>
      <c r="I9" s="305"/>
      <c r="J9" s="144"/>
      <c r="K9" s="59"/>
      <c r="L9" s="60"/>
      <c r="M9" s="61"/>
      <c r="N9" s="62"/>
      <c r="O9" s="62"/>
      <c r="P9" s="62"/>
      <c r="Q9" s="271" t="s">
        <v>19</v>
      </c>
      <c r="R9" s="272"/>
      <c r="S9" s="272"/>
      <c r="T9" s="271" t="s">
        <v>20</v>
      </c>
      <c r="U9" s="272"/>
      <c r="V9" s="272"/>
      <c r="W9" s="273"/>
      <c r="X9" s="215" t="s">
        <v>116</v>
      </c>
      <c r="Y9" s="271" t="s">
        <v>22</v>
      </c>
      <c r="Z9" s="272"/>
      <c r="AA9" s="272"/>
      <c r="AB9" s="273"/>
      <c r="AC9" s="271" t="s">
        <v>51</v>
      </c>
      <c r="AD9" s="272"/>
      <c r="AE9" s="273"/>
      <c r="AF9" s="271" t="s">
        <v>23</v>
      </c>
      <c r="AG9" s="272"/>
      <c r="AH9" s="273"/>
      <c r="AI9" s="265"/>
      <c r="AJ9" s="265"/>
      <c r="AK9" s="523" t="s">
        <v>104</v>
      </c>
      <c r="AL9" s="524"/>
      <c r="AM9" s="163" t="s">
        <v>55</v>
      </c>
      <c r="AN9" s="265"/>
      <c r="AO9" s="122"/>
      <c r="AP9" s="122"/>
      <c r="AQ9" s="122"/>
      <c r="AR9" s="122"/>
      <c r="AS9" s="122"/>
      <c r="AT9" s="122"/>
      <c r="AU9" s="122"/>
      <c r="AV9" s="122"/>
      <c r="AW9" s="122"/>
      <c r="AX9" s="122"/>
      <c r="AY9" s="122"/>
      <c r="AZ9" s="122"/>
      <c r="BA9" s="122"/>
      <c r="BB9" s="122"/>
      <c r="BC9" s="122"/>
      <c r="BD9" s="122"/>
      <c r="BE9" s="122"/>
      <c r="BF9" s="122"/>
      <c r="BG9" s="122"/>
      <c r="BH9" s="122"/>
      <c r="BI9" s="122"/>
      <c r="BJ9" s="122"/>
      <c r="BK9" s="122"/>
      <c r="BL9" s="122"/>
      <c r="BM9" s="122"/>
      <c r="BN9" s="122"/>
      <c r="BO9" s="123"/>
      <c r="BP9" s="63"/>
      <c r="BQ9" s="19" t="s">
        <v>21</v>
      </c>
      <c r="BR9" s="11"/>
      <c r="BS9" s="12"/>
      <c r="BT9" s="10" t="s">
        <v>41</v>
      </c>
      <c r="BU9" s="11"/>
      <c r="BV9" s="12"/>
      <c r="BW9" s="26"/>
      <c r="BX9" s="10" t="s">
        <v>22</v>
      </c>
      <c r="BY9" s="11"/>
      <c r="BZ9" s="11"/>
      <c r="CA9" s="12"/>
      <c r="CB9" s="10" t="s">
        <v>41</v>
      </c>
      <c r="CC9" s="11"/>
      <c r="CD9" s="11"/>
      <c r="CE9" s="12"/>
      <c r="CF9" s="22"/>
      <c r="CG9" s="10" t="s">
        <v>23</v>
      </c>
      <c r="CH9" s="11"/>
      <c r="CI9" s="12"/>
      <c r="CJ9" s="10" t="s">
        <v>23</v>
      </c>
      <c r="CK9" s="11"/>
      <c r="CL9" s="11"/>
      <c r="CM9" s="22"/>
      <c r="CN9" s="22" t="s">
        <v>45</v>
      </c>
      <c r="CO9" s="27"/>
      <c r="CP9" s="128"/>
      <c r="CQ9" s="125"/>
      <c r="CR9" s="128"/>
      <c r="CS9" s="154" t="s">
        <v>65</v>
      </c>
      <c r="CT9" s="128"/>
      <c r="CU9" s="128"/>
      <c r="CV9" s="128"/>
      <c r="CW9" s="128"/>
      <c r="CX9" s="128"/>
      <c r="CY9" s="128"/>
      <c r="CZ9" s="128"/>
      <c r="DA9" s="128"/>
      <c r="DB9" s="128"/>
      <c r="DC9" s="128"/>
      <c r="DD9" s="156"/>
      <c r="DE9" s="156"/>
      <c r="DF9" s="156"/>
      <c r="DG9" s="156"/>
      <c r="DH9" s="156"/>
      <c r="DI9" s="156"/>
      <c r="DJ9" s="204"/>
      <c r="DK9" s="204"/>
      <c r="DL9" s="204"/>
      <c r="DM9" s="204"/>
      <c r="DN9" s="204"/>
      <c r="DO9" s="204"/>
      <c r="DP9" s="204"/>
      <c r="DQ9" s="204"/>
      <c r="DR9" s="204"/>
      <c r="DS9" s="204"/>
      <c r="DT9" s="204"/>
      <c r="DU9" s="204"/>
      <c r="DV9" s="204"/>
      <c r="DW9" s="204"/>
      <c r="DX9" s="204"/>
      <c r="DY9" s="204"/>
      <c r="DZ9" s="204"/>
      <c r="EA9" s="204"/>
      <c r="EB9" s="204"/>
      <c r="EC9" s="204"/>
      <c r="ED9" s="204"/>
      <c r="EE9" s="204"/>
      <c r="EF9" s="204"/>
      <c r="EG9" s="204"/>
      <c r="EH9" s="204"/>
      <c r="EI9" s="204"/>
    </row>
    <row r="10" spans="1:139" s="29" customFormat="1" ht="14.25" customHeight="1" thickBot="1" x14ac:dyDescent="0.25">
      <c r="B10" s="306"/>
      <c r="C10" s="307"/>
      <c r="D10" s="307"/>
      <c r="E10" s="307"/>
      <c r="F10" s="307"/>
      <c r="G10" s="307"/>
      <c r="H10" s="307"/>
      <c r="I10" s="308"/>
      <c r="J10" s="145"/>
      <c r="K10" s="64"/>
      <c r="L10" s="65"/>
      <c r="M10" s="66"/>
      <c r="N10" s="67"/>
      <c r="O10" s="67"/>
      <c r="P10" s="68"/>
      <c r="Q10" s="309" t="s">
        <v>24</v>
      </c>
      <c r="R10" s="310"/>
      <c r="S10" s="310"/>
      <c r="T10" s="317" t="s">
        <v>25</v>
      </c>
      <c r="U10" s="318"/>
      <c r="V10" s="318"/>
      <c r="W10" s="319"/>
      <c r="X10" s="216" t="s">
        <v>117</v>
      </c>
      <c r="Y10" s="310" t="s">
        <v>27</v>
      </c>
      <c r="Z10" s="310"/>
      <c r="AA10" s="310"/>
      <c r="AB10" s="323"/>
      <c r="AC10" s="309" t="s">
        <v>40</v>
      </c>
      <c r="AD10" s="310"/>
      <c r="AE10" s="310"/>
      <c r="AF10" s="309" t="s">
        <v>28</v>
      </c>
      <c r="AG10" s="310"/>
      <c r="AH10" s="323"/>
      <c r="AI10" s="165" t="s">
        <v>57</v>
      </c>
      <c r="AJ10" s="165" t="s">
        <v>58</v>
      </c>
      <c r="AK10" s="240" t="s">
        <v>105</v>
      </c>
      <c r="AL10" s="241"/>
      <c r="AM10" s="161" t="s">
        <v>106</v>
      </c>
      <c r="AN10" s="165" t="s">
        <v>59</v>
      </c>
      <c r="AO10" s="520" t="s">
        <v>60</v>
      </c>
      <c r="AP10" s="521"/>
      <c r="AQ10" s="521"/>
      <c r="AR10" s="521"/>
      <c r="AS10" s="521"/>
      <c r="AT10" s="521"/>
      <c r="AU10" s="521"/>
      <c r="AV10" s="521"/>
      <c r="AW10" s="521"/>
      <c r="AX10" s="521"/>
      <c r="AY10" s="521"/>
      <c r="AZ10" s="521"/>
      <c r="BA10" s="521"/>
      <c r="BB10" s="521"/>
      <c r="BC10" s="521"/>
      <c r="BD10" s="521"/>
      <c r="BE10" s="521"/>
      <c r="BF10" s="521"/>
      <c r="BG10" s="521"/>
      <c r="BH10" s="521"/>
      <c r="BI10" s="521"/>
      <c r="BJ10" s="521"/>
      <c r="BK10" s="521"/>
      <c r="BL10" s="521"/>
      <c r="BM10" s="521"/>
      <c r="BN10" s="521"/>
      <c r="BO10" s="522"/>
      <c r="BP10" s="3"/>
      <c r="BQ10" s="235" t="s">
        <v>26</v>
      </c>
      <c r="BR10" s="235"/>
      <c r="BS10" s="236"/>
      <c r="BT10" s="234" t="s">
        <v>26</v>
      </c>
      <c r="BU10" s="235"/>
      <c r="BV10" s="236"/>
      <c r="BW10" s="3"/>
      <c r="BX10" s="15" t="s">
        <v>27</v>
      </c>
      <c r="BY10" s="13"/>
      <c r="BZ10" s="13"/>
      <c r="CA10" s="14"/>
      <c r="CB10" s="15" t="s">
        <v>27</v>
      </c>
      <c r="CC10" s="13"/>
      <c r="CD10" s="13"/>
      <c r="CE10" s="14"/>
      <c r="CF10" s="22"/>
      <c r="CG10" s="15" t="s">
        <v>29</v>
      </c>
      <c r="CH10" s="13"/>
      <c r="CI10" s="14"/>
      <c r="CJ10" s="15" t="s">
        <v>29</v>
      </c>
      <c r="CK10" s="13"/>
      <c r="CL10" s="13"/>
      <c r="CM10" s="22"/>
      <c r="CN10" s="22"/>
      <c r="CO10" s="27"/>
      <c r="CP10" s="128"/>
      <c r="CQ10" s="125" t="s">
        <v>61</v>
      </c>
      <c r="CR10" s="128"/>
      <c r="CS10" s="154" t="s">
        <v>66</v>
      </c>
      <c r="CT10" s="128"/>
      <c r="CU10" s="128"/>
      <c r="CV10" s="128"/>
      <c r="CW10" s="128"/>
      <c r="CX10" s="128"/>
      <c r="CY10" s="128"/>
      <c r="CZ10" s="128"/>
      <c r="DA10" s="128"/>
      <c r="DB10" s="128"/>
      <c r="DC10" s="128"/>
      <c r="DD10" s="204"/>
      <c r="DE10" s="204"/>
      <c r="DF10" s="204"/>
      <c r="DG10" s="204"/>
      <c r="DH10" s="204"/>
      <c r="DI10" s="204"/>
      <c r="DJ10" s="204"/>
      <c r="DK10" s="204"/>
      <c r="DL10" s="204"/>
      <c r="DM10" s="204"/>
      <c r="DN10" s="204"/>
      <c r="DO10" s="204"/>
      <c r="DP10" s="204"/>
      <c r="DQ10" s="204"/>
      <c r="DR10" s="204"/>
      <c r="DS10" s="204"/>
      <c r="DT10" s="204"/>
      <c r="DU10" s="204"/>
      <c r="DV10" s="204"/>
      <c r="DW10" s="204"/>
      <c r="DX10" s="204"/>
      <c r="DY10" s="204"/>
      <c r="DZ10" s="204"/>
      <c r="EA10" s="204"/>
      <c r="EB10" s="204"/>
      <c r="EC10" s="204"/>
      <c r="ED10" s="204"/>
      <c r="EE10" s="204"/>
      <c r="EF10" s="204"/>
      <c r="EG10" s="204"/>
      <c r="EH10" s="204"/>
      <c r="EI10" s="204"/>
    </row>
    <row r="11" spans="1:139" s="24" customFormat="1" ht="30.95" customHeight="1" thickBot="1" x14ac:dyDescent="0.3">
      <c r="B11" s="548">
        <f>'מתכננים ויועצים'!B11:I11</f>
        <v>0</v>
      </c>
      <c r="C11" s="549"/>
      <c r="D11" s="549"/>
      <c r="E11" s="549"/>
      <c r="F11" s="549"/>
      <c r="G11" s="549"/>
      <c r="H11" s="549"/>
      <c r="I11" s="550"/>
      <c r="J11" s="141">
        <f>IF(ISBLANK(B11),0,1)</f>
        <v>1</v>
      </c>
      <c r="K11" s="69">
        <v>1</v>
      </c>
      <c r="L11" s="270">
        <v>42736</v>
      </c>
      <c r="M11" s="270"/>
      <c r="N11" s="270"/>
      <c r="O11" s="270"/>
      <c r="P11" s="270"/>
      <c r="Q11" s="263"/>
      <c r="R11" s="266"/>
      <c r="S11" s="266"/>
      <c r="T11" s="261"/>
      <c r="U11" s="262"/>
      <c r="V11" s="262"/>
      <c r="W11" s="263"/>
      <c r="X11" s="230" t="str">
        <f>IF(T11="","",IF(T11-Q11&gt;=$DA$11,IF(T11-Q11&gt;=$DA$12,$DA$14,$DA$13),$DA$15))</f>
        <v/>
      </c>
      <c r="Y11" s="242" t="str">
        <f>IF(T11="","",T11-Q11-X11)</f>
        <v/>
      </c>
      <c r="Z11" s="243"/>
      <c r="AA11" s="243"/>
      <c r="AB11" s="244"/>
      <c r="AC11" s="245">
        <v>0</v>
      </c>
      <c r="AD11" s="246"/>
      <c r="AE11" s="247"/>
      <c r="AF11" s="242" t="str">
        <f>IF(Y11="","",Y11+AC11)</f>
        <v/>
      </c>
      <c r="AG11" s="243"/>
      <c r="AH11" s="244"/>
      <c r="AI11" s="207" t="s">
        <v>114</v>
      </c>
      <c r="AJ11" s="208" t="s">
        <v>115</v>
      </c>
      <c r="AK11" s="336">
        <v>150</v>
      </c>
      <c r="AL11" s="337"/>
      <c r="AM11" s="209">
        <f>IF(AK11&gt;=50,50,0)</f>
        <v>50</v>
      </c>
      <c r="AN11" s="210">
        <f>IF(AK11&gt;=50,AK11-AM11,0)</f>
        <v>100</v>
      </c>
      <c r="AO11" s="237"/>
      <c r="AP11" s="238"/>
      <c r="AQ11" s="238"/>
      <c r="AR11" s="238"/>
      <c r="AS11" s="238"/>
      <c r="AT11" s="238"/>
      <c r="AU11" s="238"/>
      <c r="AV11" s="238"/>
      <c r="AW11" s="238"/>
      <c r="AX11" s="238"/>
      <c r="AY11" s="238"/>
      <c r="AZ11" s="238"/>
      <c r="BA11" s="238"/>
      <c r="BB11" s="238"/>
      <c r="BC11" s="238"/>
      <c r="BD11" s="238"/>
      <c r="BE11" s="238"/>
      <c r="BF11" s="238"/>
      <c r="BG11" s="238"/>
      <c r="BH11" s="238"/>
      <c r="BI11" s="238"/>
      <c r="BJ11" s="238"/>
      <c r="BK11" s="238"/>
      <c r="BL11" s="238"/>
      <c r="BM11" s="238"/>
      <c r="BN11" s="238"/>
      <c r="BO11" s="239"/>
      <c r="BP11" s="57"/>
      <c r="BQ11" s="16"/>
      <c r="BR11" s="17">
        <f>T11-Q11</f>
        <v>0</v>
      </c>
      <c r="BS11" s="18"/>
      <c r="BT11" s="231">
        <f>IF(BR11&gt;$BV$4,(IF(BR11&gt;$BV$5,$BV$6,BR11-$BV$4)),0)</f>
        <v>0</v>
      </c>
      <c r="BU11" s="232">
        <f>IF(BN11&gt;$BV$4,(IF(BN11&gt;$BV$5,$BV$6,$BV$3-$BV$4)),0)</f>
        <v>0</v>
      </c>
      <c r="BV11" s="233">
        <f>IF(BO11&gt;$BV$4,(IF(BO11&gt;$BV$5,$BV$6,$BV$3-$BV$4)),0)</f>
        <v>0</v>
      </c>
      <c r="BW11" s="25"/>
      <c r="BX11" s="333">
        <f>+T11-Q11-BT11</f>
        <v>0</v>
      </c>
      <c r="BY11" s="334"/>
      <c r="BZ11" s="334"/>
      <c r="CA11" s="335"/>
      <c r="CB11" s="333" t="str">
        <f>IF(BX11=0,"",BX11)</f>
        <v/>
      </c>
      <c r="CC11" s="334"/>
      <c r="CD11" s="334"/>
      <c r="CE11" s="335"/>
      <c r="CF11" s="22"/>
      <c r="CG11" s="324">
        <f>+BX11+AC11</f>
        <v>0</v>
      </c>
      <c r="CH11" s="325"/>
      <c r="CI11" s="326"/>
      <c r="CJ11" s="324" t="str">
        <f>IF(CG11=0,"",CG11)</f>
        <v/>
      </c>
      <c r="CK11" s="325"/>
      <c r="CL11" s="326"/>
      <c r="CM11" s="30"/>
      <c r="CN11" s="30">
        <f t="shared" ref="CN11:CN41" si="0">WEEKDAY(L11,1)</f>
        <v>1</v>
      </c>
      <c r="CO11" s="203"/>
      <c r="CP11" s="128" t="s">
        <v>92</v>
      </c>
      <c r="CQ11" s="125">
        <f t="shared" ref="CQ11:CQ41" si="1">IF(ISBLANK(Q11),0,1)</f>
        <v>0</v>
      </c>
      <c r="CR11" s="125">
        <f>IF(ISBLANK(AO11),0,1)</f>
        <v>0</v>
      </c>
      <c r="CS11" s="154" t="s">
        <v>67</v>
      </c>
      <c r="CT11" s="128"/>
      <c r="CU11" s="128"/>
      <c r="CV11" s="128"/>
      <c r="CW11" s="128"/>
      <c r="CX11" s="128"/>
      <c r="CY11" s="128"/>
      <c r="CZ11" s="128"/>
      <c r="DA11" s="201">
        <v>0.25069444444444444</v>
      </c>
      <c r="DB11" s="128"/>
      <c r="DC11" s="128"/>
      <c r="DD11" s="204">
        <f>IF(AF11&lt;&gt;"",IF(AO11&lt;&gt;"",1,0),IF(AO11="",1,0))</f>
        <v>1</v>
      </c>
      <c r="DE11" s="204"/>
      <c r="DF11" s="204"/>
      <c r="DG11" s="204"/>
      <c r="DH11" s="204"/>
      <c r="DI11" s="204"/>
      <c r="DJ11" s="204"/>
      <c r="DK11" s="204"/>
      <c r="DL11" s="204"/>
      <c r="DM11" s="204"/>
      <c r="DN11" s="204"/>
      <c r="DO11" s="204"/>
      <c r="DP11" s="204"/>
      <c r="DQ11" s="204"/>
      <c r="DR11" s="204"/>
      <c r="DS11" s="204"/>
      <c r="DT11" s="204"/>
      <c r="DU11" s="204"/>
      <c r="DV11" s="204"/>
      <c r="DW11" s="204"/>
      <c r="DX11" s="204"/>
      <c r="DY11" s="204"/>
      <c r="DZ11" s="204"/>
      <c r="EA11" s="204"/>
      <c r="EB11" s="204"/>
      <c r="EC11" s="204"/>
      <c r="ED11" s="204"/>
      <c r="EE11" s="204"/>
      <c r="EF11" s="204"/>
      <c r="EG11" s="204"/>
      <c r="EH11" s="204"/>
      <c r="EI11" s="204"/>
    </row>
    <row r="12" spans="1:139" s="24" customFormat="1" ht="30.95" customHeight="1" thickBot="1" x14ac:dyDescent="0.35">
      <c r="B12" s="327" t="s">
        <v>3</v>
      </c>
      <c r="C12" s="328"/>
      <c r="D12" s="328"/>
      <c r="E12" s="328"/>
      <c r="F12" s="328"/>
      <c r="G12" s="328"/>
      <c r="H12" s="328"/>
      <c r="I12" s="329"/>
      <c r="J12" s="141"/>
      <c r="K12" s="69">
        <v>2</v>
      </c>
      <c r="L12" s="270">
        <v>42737</v>
      </c>
      <c r="M12" s="270"/>
      <c r="N12" s="270"/>
      <c r="O12" s="270"/>
      <c r="P12" s="270"/>
      <c r="Q12" s="263"/>
      <c r="R12" s="266"/>
      <c r="S12" s="266"/>
      <c r="T12" s="261"/>
      <c r="U12" s="262"/>
      <c r="V12" s="262"/>
      <c r="W12" s="263"/>
      <c r="X12" s="230" t="str">
        <f t="shared" ref="X12:X41" si="2">IF(T12="","",IF(T12-Q12&gt;=$DA$11,IF(T12-Q12&gt;=$DA$12,$DA$14,$DA$13),$DA$15))</f>
        <v/>
      </c>
      <c r="Y12" s="242" t="str">
        <f t="shared" ref="Y12:Y41" si="3">IF(T12="","",T12-Q12-X12)</f>
        <v/>
      </c>
      <c r="Z12" s="243"/>
      <c r="AA12" s="243"/>
      <c r="AB12" s="244"/>
      <c r="AC12" s="245">
        <v>0</v>
      </c>
      <c r="AD12" s="246"/>
      <c r="AE12" s="247"/>
      <c r="AF12" s="242" t="str">
        <f t="shared" ref="AF12:AF41" si="4">IF(Y12="","",Y12+AC12)</f>
        <v/>
      </c>
      <c r="AG12" s="243"/>
      <c r="AH12" s="244"/>
      <c r="AI12" s="207" t="s">
        <v>110</v>
      </c>
      <c r="AJ12" s="207" t="s">
        <v>111</v>
      </c>
      <c r="AK12" s="254">
        <v>40</v>
      </c>
      <c r="AL12" s="254"/>
      <c r="AM12" s="209">
        <f t="shared" ref="AM12:AM41" si="5">IF(AK12&gt;=50,50,0)</f>
        <v>0</v>
      </c>
      <c r="AN12" s="210">
        <f t="shared" ref="AN12:AN41" si="6">IF(AK12&gt;=50,AK12-AM12,0)</f>
        <v>0</v>
      </c>
      <c r="AO12" s="237"/>
      <c r="AP12" s="238"/>
      <c r="AQ12" s="238"/>
      <c r="AR12" s="238"/>
      <c r="AS12" s="238"/>
      <c r="AT12" s="238"/>
      <c r="AU12" s="238"/>
      <c r="AV12" s="238"/>
      <c r="AW12" s="238"/>
      <c r="AX12" s="238"/>
      <c r="AY12" s="238"/>
      <c r="AZ12" s="238"/>
      <c r="BA12" s="238"/>
      <c r="BB12" s="238"/>
      <c r="BC12" s="238"/>
      <c r="BD12" s="238"/>
      <c r="BE12" s="238"/>
      <c r="BF12" s="238"/>
      <c r="BG12" s="238"/>
      <c r="BH12" s="238"/>
      <c r="BI12" s="238"/>
      <c r="BJ12" s="238"/>
      <c r="BK12" s="238"/>
      <c r="BL12" s="238"/>
      <c r="BM12" s="238"/>
      <c r="BN12" s="238"/>
      <c r="BO12" s="239"/>
      <c r="BP12" s="57"/>
      <c r="BQ12" s="16"/>
      <c r="BR12" s="17">
        <f t="shared" ref="BR12:BR41" si="7">T12-Q12</f>
        <v>0</v>
      </c>
      <c r="BS12" s="18"/>
      <c r="BT12" s="231">
        <f t="shared" ref="BT12:BT41" si="8">IF(BR12&gt;$BV$4,(IF(BR12&gt;$BV$5,$BV$6,BR12-$BV$4)),0)</f>
        <v>0</v>
      </c>
      <c r="BU12" s="232">
        <f t="shared" ref="BU12:BV41" si="9">IF(BN12&gt;$BV$4,(IF(BN12&gt;$BV$5,$BV$6,$BV$3-$BV$4)),0)</f>
        <v>0</v>
      </c>
      <c r="BV12" s="233">
        <f t="shared" si="9"/>
        <v>0</v>
      </c>
      <c r="BW12" s="25"/>
      <c r="BX12" s="333">
        <f t="shared" ref="BX12:BX41" si="10">+T12-Q12-BT12</f>
        <v>0</v>
      </c>
      <c r="BY12" s="334"/>
      <c r="BZ12" s="334"/>
      <c r="CA12" s="335"/>
      <c r="CB12" s="333" t="str">
        <f t="shared" ref="CB12:CB41" si="11">IF(BX12=0,"",BX12)</f>
        <v/>
      </c>
      <c r="CC12" s="334"/>
      <c r="CD12" s="334"/>
      <c r="CE12" s="335"/>
      <c r="CF12" s="22"/>
      <c r="CG12" s="324">
        <f t="shared" ref="CG12:CG41" si="12">+BX12+AC12</f>
        <v>0</v>
      </c>
      <c r="CH12" s="325"/>
      <c r="CI12" s="326"/>
      <c r="CJ12" s="324" t="str">
        <f t="shared" ref="CJ12:CJ41" si="13">IF(CG12=0,"",CG12)</f>
        <v/>
      </c>
      <c r="CK12" s="325"/>
      <c r="CL12" s="326"/>
      <c r="CM12" s="30"/>
      <c r="CN12" s="30">
        <f t="shared" si="0"/>
        <v>2</v>
      </c>
      <c r="CO12" s="203"/>
      <c r="CP12" s="128" t="s">
        <v>92</v>
      </c>
      <c r="CQ12" s="125">
        <f t="shared" si="1"/>
        <v>0</v>
      </c>
      <c r="CR12" s="125">
        <f t="shared" ref="CR12:CR41" si="14">IF(ISBLANK(AO12),0,1)</f>
        <v>0</v>
      </c>
      <c r="CS12" s="154" t="s">
        <v>68</v>
      </c>
      <c r="CT12" s="128"/>
      <c r="CU12" s="128"/>
      <c r="CV12" s="128"/>
      <c r="CW12" s="128"/>
      <c r="CX12" s="128"/>
      <c r="CY12" s="128"/>
      <c r="CZ12" s="128"/>
      <c r="DA12" s="201">
        <v>0.50069444444444444</v>
      </c>
      <c r="DB12" s="128"/>
      <c r="DC12" s="128"/>
      <c r="DD12" s="204">
        <f t="shared" ref="DD12:DD41" si="15">IF(AF12&lt;&gt;"",IF(AO12&lt;&gt;"",1,0),IF(AO12="",1,0))</f>
        <v>1</v>
      </c>
      <c r="DE12" s="204"/>
      <c r="DF12" s="204"/>
      <c r="DG12" s="204"/>
      <c r="DH12" s="204"/>
      <c r="DI12" s="204"/>
      <c r="DJ12" s="204"/>
      <c r="DK12" s="204"/>
      <c r="DL12" s="204"/>
      <c r="DM12" s="204"/>
      <c r="DN12" s="204"/>
      <c r="DO12" s="204"/>
      <c r="DP12" s="204"/>
      <c r="DQ12" s="204"/>
      <c r="DR12" s="204"/>
      <c r="DS12" s="204"/>
      <c r="DT12" s="204"/>
      <c r="DU12" s="204"/>
      <c r="DV12" s="204"/>
      <c r="DW12" s="204"/>
      <c r="DX12" s="204"/>
      <c r="DY12" s="204"/>
      <c r="DZ12" s="204"/>
      <c r="EA12" s="204"/>
      <c r="EB12" s="204"/>
      <c r="EC12" s="204"/>
      <c r="ED12" s="204"/>
      <c r="EE12" s="204"/>
      <c r="EF12" s="204"/>
      <c r="EG12" s="204"/>
      <c r="EH12" s="204"/>
      <c r="EI12" s="204"/>
    </row>
    <row r="13" spans="1:139" s="24" customFormat="1" ht="30.95" customHeight="1" thickBot="1" x14ac:dyDescent="0.3">
      <c r="B13" s="548">
        <f>'מתכננים ויועצים'!B13:I13</f>
        <v>0</v>
      </c>
      <c r="C13" s="549"/>
      <c r="D13" s="549"/>
      <c r="E13" s="549"/>
      <c r="F13" s="549"/>
      <c r="G13" s="549"/>
      <c r="H13" s="549"/>
      <c r="I13" s="550"/>
      <c r="J13" s="141">
        <f t="shared" ref="J13:J18" si="16">IF(ISBLANK(B13),0,1)</f>
        <v>1</v>
      </c>
      <c r="K13" s="69">
        <v>3</v>
      </c>
      <c r="L13" s="270">
        <v>42738</v>
      </c>
      <c r="M13" s="270"/>
      <c r="N13" s="270"/>
      <c r="O13" s="270"/>
      <c r="P13" s="270"/>
      <c r="Q13" s="263"/>
      <c r="R13" s="266"/>
      <c r="S13" s="266"/>
      <c r="T13" s="261"/>
      <c r="U13" s="262"/>
      <c r="V13" s="262"/>
      <c r="W13" s="263"/>
      <c r="X13" s="230" t="str">
        <f t="shared" si="2"/>
        <v/>
      </c>
      <c r="Y13" s="242" t="str">
        <f t="shared" si="3"/>
        <v/>
      </c>
      <c r="Z13" s="243"/>
      <c r="AA13" s="243"/>
      <c r="AB13" s="244"/>
      <c r="AC13" s="245">
        <v>0</v>
      </c>
      <c r="AD13" s="246"/>
      <c r="AE13" s="247"/>
      <c r="AF13" s="242" t="str">
        <f t="shared" si="4"/>
        <v/>
      </c>
      <c r="AG13" s="243"/>
      <c r="AH13" s="244"/>
      <c r="AI13" s="207"/>
      <c r="AJ13" s="211"/>
      <c r="AK13" s="336"/>
      <c r="AL13" s="337"/>
      <c r="AM13" s="209">
        <f t="shared" si="5"/>
        <v>0</v>
      </c>
      <c r="AN13" s="210">
        <f t="shared" si="6"/>
        <v>0</v>
      </c>
      <c r="AO13" s="237"/>
      <c r="AP13" s="238"/>
      <c r="AQ13" s="238"/>
      <c r="AR13" s="238"/>
      <c r="AS13" s="238"/>
      <c r="AT13" s="238"/>
      <c r="AU13" s="238"/>
      <c r="AV13" s="238"/>
      <c r="AW13" s="238"/>
      <c r="AX13" s="238"/>
      <c r="AY13" s="238"/>
      <c r="AZ13" s="238"/>
      <c r="BA13" s="238"/>
      <c r="BB13" s="238"/>
      <c r="BC13" s="238"/>
      <c r="BD13" s="238"/>
      <c r="BE13" s="238"/>
      <c r="BF13" s="238"/>
      <c r="BG13" s="238"/>
      <c r="BH13" s="238"/>
      <c r="BI13" s="238"/>
      <c r="BJ13" s="238"/>
      <c r="BK13" s="238"/>
      <c r="BL13" s="238"/>
      <c r="BM13" s="238"/>
      <c r="BN13" s="238"/>
      <c r="BO13" s="239"/>
      <c r="BP13" s="57"/>
      <c r="BQ13" s="16"/>
      <c r="BR13" s="17">
        <f t="shared" si="7"/>
        <v>0</v>
      </c>
      <c r="BS13" s="18"/>
      <c r="BT13" s="231">
        <f t="shared" si="8"/>
        <v>0</v>
      </c>
      <c r="BU13" s="232">
        <f t="shared" si="9"/>
        <v>0</v>
      </c>
      <c r="BV13" s="233">
        <f t="shared" si="9"/>
        <v>0</v>
      </c>
      <c r="BW13" s="25"/>
      <c r="BX13" s="333">
        <f t="shared" si="10"/>
        <v>0</v>
      </c>
      <c r="BY13" s="334"/>
      <c r="BZ13" s="334"/>
      <c r="CA13" s="335"/>
      <c r="CB13" s="333" t="str">
        <f t="shared" si="11"/>
        <v/>
      </c>
      <c r="CC13" s="334"/>
      <c r="CD13" s="334"/>
      <c r="CE13" s="335"/>
      <c r="CF13" s="22"/>
      <c r="CG13" s="324">
        <f t="shared" si="12"/>
        <v>0</v>
      </c>
      <c r="CH13" s="325"/>
      <c r="CI13" s="326"/>
      <c r="CJ13" s="324" t="str">
        <f t="shared" si="13"/>
        <v/>
      </c>
      <c r="CK13" s="325"/>
      <c r="CL13" s="326"/>
      <c r="CM13" s="30"/>
      <c r="CN13" s="30">
        <f t="shared" si="0"/>
        <v>3</v>
      </c>
      <c r="CO13" s="203"/>
      <c r="CP13" s="128" t="s">
        <v>92</v>
      </c>
      <c r="CQ13" s="125">
        <f t="shared" si="1"/>
        <v>0</v>
      </c>
      <c r="CR13" s="125">
        <f t="shared" si="14"/>
        <v>0</v>
      </c>
      <c r="CS13" s="154" t="s">
        <v>69</v>
      </c>
      <c r="CT13" s="128"/>
      <c r="CU13" s="128"/>
      <c r="CV13" s="128"/>
      <c r="CW13" s="128"/>
      <c r="CX13" s="128"/>
      <c r="CY13" s="128"/>
      <c r="CZ13" s="128"/>
      <c r="DA13" s="201">
        <v>2.0833333333333332E-2</v>
      </c>
      <c r="DB13" s="128"/>
      <c r="DC13" s="128"/>
      <c r="DD13" s="204">
        <f t="shared" si="15"/>
        <v>1</v>
      </c>
      <c r="DE13" s="204"/>
      <c r="DF13" s="204"/>
      <c r="DG13" s="204"/>
      <c r="DH13" s="204"/>
      <c r="DI13" s="204"/>
      <c r="DJ13" s="204"/>
      <c r="DK13" s="204"/>
      <c r="DL13" s="204"/>
      <c r="DM13" s="204"/>
      <c r="DN13" s="204"/>
      <c r="DO13" s="204"/>
      <c r="DP13" s="204"/>
      <c r="DQ13" s="204"/>
      <c r="DR13" s="204"/>
      <c r="DS13" s="204"/>
      <c r="DT13" s="204"/>
      <c r="DU13" s="204"/>
      <c r="DV13" s="204"/>
      <c r="DW13" s="204"/>
      <c r="DX13" s="204"/>
      <c r="DY13" s="204"/>
      <c r="DZ13" s="204"/>
      <c r="EA13" s="204"/>
      <c r="EB13" s="204"/>
      <c r="EC13" s="204"/>
      <c r="ED13" s="204"/>
      <c r="EE13" s="204"/>
      <c r="EF13" s="204"/>
      <c r="EG13" s="204"/>
      <c r="EH13" s="204"/>
      <c r="EI13" s="204"/>
    </row>
    <row r="14" spans="1:139" s="24" customFormat="1" ht="30.95" customHeight="1" thickBot="1" x14ac:dyDescent="0.35">
      <c r="A14" s="70"/>
      <c r="B14" s="338" t="s">
        <v>0</v>
      </c>
      <c r="C14" s="339"/>
      <c r="D14" s="339"/>
      <c r="E14" s="339"/>
      <c r="F14" s="339"/>
      <c r="G14" s="339"/>
      <c r="H14" s="339"/>
      <c r="I14" s="340"/>
      <c r="J14" s="141"/>
      <c r="K14" s="69">
        <v>4</v>
      </c>
      <c r="L14" s="270">
        <v>42739</v>
      </c>
      <c r="M14" s="270"/>
      <c r="N14" s="270"/>
      <c r="O14" s="270"/>
      <c r="P14" s="270"/>
      <c r="Q14" s="263"/>
      <c r="R14" s="266"/>
      <c r="S14" s="266"/>
      <c r="T14" s="261"/>
      <c r="U14" s="262"/>
      <c r="V14" s="262"/>
      <c r="W14" s="263"/>
      <c r="X14" s="230" t="str">
        <f t="shared" si="2"/>
        <v/>
      </c>
      <c r="Y14" s="242" t="str">
        <f t="shared" si="3"/>
        <v/>
      </c>
      <c r="Z14" s="243"/>
      <c r="AA14" s="243"/>
      <c r="AB14" s="244"/>
      <c r="AC14" s="245">
        <v>0</v>
      </c>
      <c r="AD14" s="246"/>
      <c r="AE14" s="247"/>
      <c r="AF14" s="242" t="str">
        <f t="shared" si="4"/>
        <v/>
      </c>
      <c r="AG14" s="243"/>
      <c r="AH14" s="244"/>
      <c r="AI14" s="207"/>
      <c r="AJ14" s="211"/>
      <c r="AK14" s="254"/>
      <c r="AL14" s="254"/>
      <c r="AM14" s="209">
        <f t="shared" si="5"/>
        <v>0</v>
      </c>
      <c r="AN14" s="210">
        <f t="shared" si="6"/>
        <v>0</v>
      </c>
      <c r="AO14" s="237"/>
      <c r="AP14" s="238"/>
      <c r="AQ14" s="238"/>
      <c r="AR14" s="238"/>
      <c r="AS14" s="238"/>
      <c r="AT14" s="238"/>
      <c r="AU14" s="238"/>
      <c r="AV14" s="238"/>
      <c r="AW14" s="238"/>
      <c r="AX14" s="238"/>
      <c r="AY14" s="238"/>
      <c r="AZ14" s="238"/>
      <c r="BA14" s="238"/>
      <c r="BB14" s="238"/>
      <c r="BC14" s="238"/>
      <c r="BD14" s="238"/>
      <c r="BE14" s="238"/>
      <c r="BF14" s="238"/>
      <c r="BG14" s="238"/>
      <c r="BH14" s="238"/>
      <c r="BI14" s="238"/>
      <c r="BJ14" s="238"/>
      <c r="BK14" s="238"/>
      <c r="BL14" s="238"/>
      <c r="BM14" s="238"/>
      <c r="BN14" s="238"/>
      <c r="BO14" s="239"/>
      <c r="BP14" s="57"/>
      <c r="BQ14" s="16"/>
      <c r="BR14" s="17">
        <f t="shared" si="7"/>
        <v>0</v>
      </c>
      <c r="BS14" s="18"/>
      <c r="BT14" s="231">
        <f t="shared" si="8"/>
        <v>0</v>
      </c>
      <c r="BU14" s="232">
        <f t="shared" si="9"/>
        <v>0</v>
      </c>
      <c r="BV14" s="233">
        <f t="shared" si="9"/>
        <v>0</v>
      </c>
      <c r="BW14" s="25"/>
      <c r="BX14" s="333">
        <f t="shared" si="10"/>
        <v>0</v>
      </c>
      <c r="BY14" s="334"/>
      <c r="BZ14" s="334"/>
      <c r="CA14" s="335"/>
      <c r="CB14" s="333" t="str">
        <f t="shared" si="11"/>
        <v/>
      </c>
      <c r="CC14" s="334"/>
      <c r="CD14" s="334"/>
      <c r="CE14" s="335"/>
      <c r="CF14" s="22"/>
      <c r="CG14" s="324">
        <f t="shared" si="12"/>
        <v>0</v>
      </c>
      <c r="CH14" s="325"/>
      <c r="CI14" s="326"/>
      <c r="CJ14" s="324" t="str">
        <f t="shared" si="13"/>
        <v/>
      </c>
      <c r="CK14" s="325"/>
      <c r="CL14" s="326"/>
      <c r="CM14" s="30"/>
      <c r="CN14" s="30">
        <f t="shared" si="0"/>
        <v>4</v>
      </c>
      <c r="CO14" s="203"/>
      <c r="CP14" s="128" t="s">
        <v>92</v>
      </c>
      <c r="CQ14" s="125">
        <f t="shared" si="1"/>
        <v>0</v>
      </c>
      <c r="CR14" s="125">
        <f t="shared" si="14"/>
        <v>0</v>
      </c>
      <c r="CS14" s="154" t="s">
        <v>70</v>
      </c>
      <c r="CT14" s="128"/>
      <c r="CU14" s="128"/>
      <c r="CV14" s="128"/>
      <c r="CW14" s="128"/>
      <c r="CX14" s="128"/>
      <c r="CY14" s="128"/>
      <c r="CZ14" s="128"/>
      <c r="DA14" s="201">
        <v>4.1666666666666664E-2</v>
      </c>
      <c r="DB14" s="128"/>
      <c r="DC14" s="128"/>
      <c r="DD14" s="204">
        <f t="shared" si="15"/>
        <v>1</v>
      </c>
      <c r="DE14" s="204"/>
      <c r="DF14" s="204"/>
      <c r="DG14" s="204"/>
      <c r="DH14" s="204"/>
      <c r="DI14" s="204"/>
      <c r="DJ14" s="204"/>
      <c r="DK14" s="204"/>
      <c r="DL14" s="204"/>
      <c r="DM14" s="204"/>
      <c r="DN14" s="204"/>
      <c r="DO14" s="204"/>
      <c r="DP14" s="204"/>
      <c r="DQ14" s="204"/>
      <c r="DR14" s="204"/>
      <c r="DS14" s="204"/>
      <c r="DT14" s="204"/>
      <c r="DU14" s="204"/>
      <c r="DV14" s="204"/>
      <c r="DW14" s="204"/>
      <c r="DX14" s="204"/>
      <c r="DY14" s="204"/>
      <c r="DZ14" s="204"/>
      <c r="EA14" s="204"/>
      <c r="EB14" s="204"/>
      <c r="EC14" s="204"/>
      <c r="ED14" s="204"/>
      <c r="EE14" s="204"/>
      <c r="EF14" s="204"/>
      <c r="EG14" s="204"/>
      <c r="EH14" s="204"/>
      <c r="EI14" s="204"/>
    </row>
    <row r="15" spans="1:139" s="31" customFormat="1" ht="30.95" customHeight="1" thickBot="1" x14ac:dyDescent="0.35">
      <c r="B15" s="327" t="s">
        <v>122</v>
      </c>
      <c r="C15" s="328"/>
      <c r="D15" s="328"/>
      <c r="E15" s="328"/>
      <c r="F15" s="328"/>
      <c r="G15" s="328"/>
      <c r="H15" s="328"/>
      <c r="I15" s="329"/>
      <c r="J15" s="141"/>
      <c r="K15" s="69">
        <v>5</v>
      </c>
      <c r="L15" s="270">
        <v>42740</v>
      </c>
      <c r="M15" s="270"/>
      <c r="N15" s="270"/>
      <c r="O15" s="270"/>
      <c r="P15" s="270"/>
      <c r="Q15" s="263"/>
      <c r="R15" s="266"/>
      <c r="S15" s="266"/>
      <c r="T15" s="261"/>
      <c r="U15" s="262"/>
      <c r="V15" s="262"/>
      <c r="W15" s="263"/>
      <c r="X15" s="230" t="str">
        <f t="shared" si="2"/>
        <v/>
      </c>
      <c r="Y15" s="242" t="str">
        <f t="shared" si="3"/>
        <v/>
      </c>
      <c r="Z15" s="243"/>
      <c r="AA15" s="243"/>
      <c r="AB15" s="244"/>
      <c r="AC15" s="245">
        <v>0</v>
      </c>
      <c r="AD15" s="246"/>
      <c r="AE15" s="247"/>
      <c r="AF15" s="242" t="str">
        <f t="shared" si="4"/>
        <v/>
      </c>
      <c r="AG15" s="243"/>
      <c r="AH15" s="244"/>
      <c r="AI15" s="207"/>
      <c r="AJ15" s="211"/>
      <c r="AK15" s="254"/>
      <c r="AL15" s="254"/>
      <c r="AM15" s="209">
        <f t="shared" si="5"/>
        <v>0</v>
      </c>
      <c r="AN15" s="210">
        <f t="shared" si="6"/>
        <v>0</v>
      </c>
      <c r="AO15" s="237"/>
      <c r="AP15" s="238"/>
      <c r="AQ15" s="238"/>
      <c r="AR15" s="238"/>
      <c r="AS15" s="238"/>
      <c r="AT15" s="238"/>
      <c r="AU15" s="238"/>
      <c r="AV15" s="238"/>
      <c r="AW15" s="238"/>
      <c r="AX15" s="238"/>
      <c r="AY15" s="238"/>
      <c r="AZ15" s="238"/>
      <c r="BA15" s="238"/>
      <c r="BB15" s="238"/>
      <c r="BC15" s="238"/>
      <c r="BD15" s="238"/>
      <c r="BE15" s="238"/>
      <c r="BF15" s="238"/>
      <c r="BG15" s="238"/>
      <c r="BH15" s="238"/>
      <c r="BI15" s="238"/>
      <c r="BJ15" s="238"/>
      <c r="BK15" s="238"/>
      <c r="BL15" s="238"/>
      <c r="BM15" s="238"/>
      <c r="BN15" s="238"/>
      <c r="BO15" s="239"/>
      <c r="BP15" s="57"/>
      <c r="BQ15" s="16"/>
      <c r="BR15" s="17">
        <f t="shared" si="7"/>
        <v>0</v>
      </c>
      <c r="BS15" s="18"/>
      <c r="BT15" s="231">
        <f t="shared" si="8"/>
        <v>0</v>
      </c>
      <c r="BU15" s="232">
        <f t="shared" si="9"/>
        <v>0</v>
      </c>
      <c r="BV15" s="233">
        <f t="shared" si="9"/>
        <v>0</v>
      </c>
      <c r="BW15" s="25"/>
      <c r="BX15" s="333">
        <f t="shared" si="10"/>
        <v>0</v>
      </c>
      <c r="BY15" s="334"/>
      <c r="BZ15" s="334"/>
      <c r="CA15" s="335"/>
      <c r="CB15" s="333" t="str">
        <f t="shared" si="11"/>
        <v/>
      </c>
      <c r="CC15" s="334"/>
      <c r="CD15" s="334"/>
      <c r="CE15" s="335"/>
      <c r="CF15" s="22"/>
      <c r="CG15" s="324">
        <f t="shared" si="12"/>
        <v>0</v>
      </c>
      <c r="CH15" s="325"/>
      <c r="CI15" s="326"/>
      <c r="CJ15" s="324" t="str">
        <f t="shared" si="13"/>
        <v/>
      </c>
      <c r="CK15" s="325"/>
      <c r="CL15" s="326"/>
      <c r="CM15" s="30"/>
      <c r="CN15" s="30">
        <f t="shared" si="0"/>
        <v>5</v>
      </c>
      <c r="CO15" s="71"/>
      <c r="CP15" s="128" t="s">
        <v>92</v>
      </c>
      <c r="CQ15" s="125">
        <f t="shared" si="1"/>
        <v>0</v>
      </c>
      <c r="CR15" s="125">
        <f t="shared" si="14"/>
        <v>0</v>
      </c>
      <c r="CS15" s="154" t="s">
        <v>71</v>
      </c>
      <c r="CT15" s="157"/>
      <c r="CU15" s="157"/>
      <c r="CV15" s="157"/>
      <c r="CW15" s="157"/>
      <c r="CX15" s="157"/>
      <c r="CY15" s="157"/>
      <c r="CZ15" s="157"/>
      <c r="DA15" s="202">
        <v>0</v>
      </c>
      <c r="DB15" s="157"/>
      <c r="DC15" s="157"/>
      <c r="DD15" s="204">
        <f t="shared" si="15"/>
        <v>1</v>
      </c>
      <c r="DE15" s="204"/>
      <c r="DF15" s="204"/>
      <c r="DG15" s="204"/>
      <c r="DH15" s="204"/>
      <c r="DI15" s="204"/>
      <c r="DJ15" s="204"/>
      <c r="DK15" s="204"/>
      <c r="DL15" s="204"/>
      <c r="DM15" s="204"/>
      <c r="DN15" s="204"/>
      <c r="DO15" s="204"/>
      <c r="DP15" s="204"/>
      <c r="DQ15" s="204"/>
      <c r="DR15" s="204"/>
      <c r="DS15" s="204"/>
      <c r="DT15" s="204"/>
      <c r="DU15" s="204"/>
      <c r="DV15" s="204"/>
      <c r="DW15" s="204"/>
      <c r="DX15" s="204"/>
      <c r="DY15" s="204"/>
      <c r="DZ15" s="204"/>
      <c r="EA15" s="204"/>
      <c r="EB15" s="204"/>
      <c r="EC15" s="204"/>
      <c r="ED15" s="204"/>
      <c r="EE15" s="204"/>
      <c r="EF15" s="204"/>
      <c r="EG15" s="204"/>
      <c r="EH15" s="204"/>
      <c r="EI15" s="204"/>
    </row>
    <row r="16" spans="1:139" s="24" customFormat="1" ht="30.95" customHeight="1" thickBot="1" x14ac:dyDescent="0.35">
      <c r="B16" s="551">
        <f>'מתכננים ויועצים'!B16:I16</f>
        <v>0</v>
      </c>
      <c r="C16" s="552"/>
      <c r="D16" s="552"/>
      <c r="E16" s="552"/>
      <c r="F16" s="552"/>
      <c r="G16" s="552"/>
      <c r="H16" s="552"/>
      <c r="I16" s="553"/>
      <c r="J16" s="141">
        <f t="shared" si="16"/>
        <v>1</v>
      </c>
      <c r="K16" s="69">
        <v>6</v>
      </c>
      <c r="L16" s="270">
        <v>42741</v>
      </c>
      <c r="M16" s="270"/>
      <c r="N16" s="270"/>
      <c r="O16" s="270"/>
      <c r="P16" s="270"/>
      <c r="Q16" s="263"/>
      <c r="R16" s="266"/>
      <c r="S16" s="266"/>
      <c r="T16" s="261"/>
      <c r="U16" s="262"/>
      <c r="V16" s="262"/>
      <c r="W16" s="263"/>
      <c r="X16" s="230" t="str">
        <f t="shared" si="2"/>
        <v/>
      </c>
      <c r="Y16" s="242" t="str">
        <f t="shared" si="3"/>
        <v/>
      </c>
      <c r="Z16" s="243"/>
      <c r="AA16" s="243"/>
      <c r="AB16" s="244"/>
      <c r="AC16" s="245">
        <v>0</v>
      </c>
      <c r="AD16" s="246"/>
      <c r="AE16" s="247"/>
      <c r="AF16" s="242" t="str">
        <f t="shared" si="4"/>
        <v/>
      </c>
      <c r="AG16" s="243"/>
      <c r="AH16" s="244"/>
      <c r="AI16" s="207"/>
      <c r="AJ16" s="207"/>
      <c r="AK16" s="254"/>
      <c r="AL16" s="254"/>
      <c r="AM16" s="209">
        <f t="shared" si="5"/>
        <v>0</v>
      </c>
      <c r="AN16" s="210">
        <f t="shared" si="6"/>
        <v>0</v>
      </c>
      <c r="AO16" s="237"/>
      <c r="AP16" s="238"/>
      <c r="AQ16" s="238"/>
      <c r="AR16" s="238"/>
      <c r="AS16" s="238"/>
      <c r="AT16" s="238"/>
      <c r="AU16" s="238"/>
      <c r="AV16" s="238"/>
      <c r="AW16" s="238"/>
      <c r="AX16" s="238"/>
      <c r="AY16" s="238"/>
      <c r="AZ16" s="238"/>
      <c r="BA16" s="238"/>
      <c r="BB16" s="238"/>
      <c r="BC16" s="238"/>
      <c r="BD16" s="238"/>
      <c r="BE16" s="238"/>
      <c r="BF16" s="238"/>
      <c r="BG16" s="238"/>
      <c r="BH16" s="238"/>
      <c r="BI16" s="238"/>
      <c r="BJ16" s="238"/>
      <c r="BK16" s="238"/>
      <c r="BL16" s="238"/>
      <c r="BM16" s="238"/>
      <c r="BN16" s="238"/>
      <c r="BO16" s="239"/>
      <c r="BP16" s="57"/>
      <c r="BQ16" s="16"/>
      <c r="BR16" s="17">
        <f t="shared" si="7"/>
        <v>0</v>
      </c>
      <c r="BS16" s="18"/>
      <c r="BT16" s="231">
        <f t="shared" si="8"/>
        <v>0</v>
      </c>
      <c r="BU16" s="232">
        <f t="shared" si="9"/>
        <v>0</v>
      </c>
      <c r="BV16" s="233">
        <f t="shared" si="9"/>
        <v>0</v>
      </c>
      <c r="BW16" s="25"/>
      <c r="BX16" s="333">
        <f t="shared" si="10"/>
        <v>0</v>
      </c>
      <c r="BY16" s="334"/>
      <c r="BZ16" s="334"/>
      <c r="CA16" s="335"/>
      <c r="CB16" s="333" t="str">
        <f t="shared" si="11"/>
        <v/>
      </c>
      <c r="CC16" s="334"/>
      <c r="CD16" s="334"/>
      <c r="CE16" s="335"/>
      <c r="CF16" s="22"/>
      <c r="CG16" s="324">
        <f t="shared" si="12"/>
        <v>0</v>
      </c>
      <c r="CH16" s="325"/>
      <c r="CI16" s="326"/>
      <c r="CJ16" s="324" t="str">
        <f t="shared" si="13"/>
        <v/>
      </c>
      <c r="CK16" s="325"/>
      <c r="CL16" s="326"/>
      <c r="CM16" s="30"/>
      <c r="CN16" s="30">
        <f t="shared" si="0"/>
        <v>6</v>
      </c>
      <c r="CO16" s="203"/>
      <c r="CP16" s="128" t="s">
        <v>92</v>
      </c>
      <c r="CQ16" s="125">
        <f t="shared" si="1"/>
        <v>0</v>
      </c>
      <c r="CR16" s="125">
        <f t="shared" si="14"/>
        <v>0</v>
      </c>
      <c r="CS16" s="154" t="s">
        <v>72</v>
      </c>
      <c r="CT16" s="128"/>
      <c r="CU16" s="128"/>
      <c r="CV16" s="128"/>
      <c r="CW16" s="128"/>
      <c r="CX16" s="128"/>
      <c r="CY16" s="128"/>
      <c r="CZ16" s="128"/>
      <c r="DA16" s="128"/>
      <c r="DB16" s="128"/>
      <c r="DC16" s="128"/>
      <c r="DD16" s="204">
        <f t="shared" si="15"/>
        <v>1</v>
      </c>
      <c r="DE16" s="203"/>
      <c r="DF16" s="203"/>
      <c r="DG16" s="203"/>
      <c r="DH16" s="203"/>
      <c r="DI16" s="203"/>
      <c r="DJ16" s="203"/>
      <c r="DK16" s="203"/>
      <c r="DL16" s="203"/>
      <c r="DM16" s="203"/>
      <c r="DN16" s="203"/>
      <c r="DO16" s="203"/>
      <c r="DP16" s="203"/>
      <c r="DQ16" s="203"/>
      <c r="DR16" s="203"/>
      <c r="DS16" s="203"/>
      <c r="DT16" s="203"/>
      <c r="DU16" s="203"/>
      <c r="DV16" s="203"/>
      <c r="DW16" s="203"/>
      <c r="DX16" s="203"/>
      <c r="DY16" s="203"/>
      <c r="DZ16" s="203"/>
      <c r="EA16" s="203"/>
      <c r="EB16" s="203"/>
      <c r="EC16" s="203"/>
      <c r="ED16" s="203"/>
      <c r="EE16" s="203"/>
      <c r="EF16" s="203"/>
      <c r="EG16" s="203"/>
      <c r="EH16" s="203"/>
      <c r="EI16" s="203"/>
    </row>
    <row r="17" spans="1:139" s="24" customFormat="1" ht="30.95" customHeight="1" thickBot="1" x14ac:dyDescent="0.35">
      <c r="B17" s="327" t="s">
        <v>1</v>
      </c>
      <c r="C17" s="328"/>
      <c r="D17" s="328"/>
      <c r="E17" s="328"/>
      <c r="F17" s="328"/>
      <c r="G17" s="328"/>
      <c r="H17" s="328"/>
      <c r="I17" s="329"/>
      <c r="J17" s="141"/>
      <c r="K17" s="69">
        <v>7</v>
      </c>
      <c r="L17" s="270">
        <v>42742</v>
      </c>
      <c r="M17" s="270"/>
      <c r="N17" s="270"/>
      <c r="O17" s="270"/>
      <c r="P17" s="270"/>
      <c r="Q17" s="263"/>
      <c r="R17" s="266"/>
      <c r="S17" s="266"/>
      <c r="T17" s="261"/>
      <c r="U17" s="262"/>
      <c r="V17" s="262"/>
      <c r="W17" s="263"/>
      <c r="X17" s="230" t="str">
        <f t="shared" si="2"/>
        <v/>
      </c>
      <c r="Y17" s="242" t="str">
        <f t="shared" si="3"/>
        <v/>
      </c>
      <c r="Z17" s="243"/>
      <c r="AA17" s="243"/>
      <c r="AB17" s="244"/>
      <c r="AC17" s="245">
        <v>0</v>
      </c>
      <c r="AD17" s="246"/>
      <c r="AE17" s="247"/>
      <c r="AF17" s="242" t="str">
        <f t="shared" si="4"/>
        <v/>
      </c>
      <c r="AG17" s="243"/>
      <c r="AH17" s="244"/>
      <c r="AI17" s="207"/>
      <c r="AJ17" s="207"/>
      <c r="AK17" s="254"/>
      <c r="AL17" s="254"/>
      <c r="AM17" s="209">
        <f t="shared" si="5"/>
        <v>0</v>
      </c>
      <c r="AN17" s="210">
        <f t="shared" si="6"/>
        <v>0</v>
      </c>
      <c r="AO17" s="237"/>
      <c r="AP17" s="238"/>
      <c r="AQ17" s="238"/>
      <c r="AR17" s="238"/>
      <c r="AS17" s="238"/>
      <c r="AT17" s="238"/>
      <c r="AU17" s="238"/>
      <c r="AV17" s="238"/>
      <c r="AW17" s="238"/>
      <c r="AX17" s="238"/>
      <c r="AY17" s="238"/>
      <c r="AZ17" s="238"/>
      <c r="BA17" s="238"/>
      <c r="BB17" s="238"/>
      <c r="BC17" s="238"/>
      <c r="BD17" s="238"/>
      <c r="BE17" s="238"/>
      <c r="BF17" s="238"/>
      <c r="BG17" s="238"/>
      <c r="BH17" s="238"/>
      <c r="BI17" s="238"/>
      <c r="BJ17" s="238"/>
      <c r="BK17" s="238"/>
      <c r="BL17" s="238"/>
      <c r="BM17" s="238"/>
      <c r="BN17" s="238"/>
      <c r="BO17" s="239"/>
      <c r="BP17" s="57"/>
      <c r="BQ17" s="16"/>
      <c r="BR17" s="17">
        <f t="shared" si="7"/>
        <v>0</v>
      </c>
      <c r="BS17" s="18"/>
      <c r="BT17" s="231">
        <f t="shared" si="8"/>
        <v>0</v>
      </c>
      <c r="BU17" s="232">
        <f t="shared" si="9"/>
        <v>0</v>
      </c>
      <c r="BV17" s="233">
        <f t="shared" si="9"/>
        <v>0</v>
      </c>
      <c r="BW17" s="25"/>
      <c r="BX17" s="333">
        <f t="shared" si="10"/>
        <v>0</v>
      </c>
      <c r="BY17" s="334"/>
      <c r="BZ17" s="334"/>
      <c r="CA17" s="335"/>
      <c r="CB17" s="333" t="str">
        <f t="shared" si="11"/>
        <v/>
      </c>
      <c r="CC17" s="334"/>
      <c r="CD17" s="334"/>
      <c r="CE17" s="335"/>
      <c r="CF17" s="22"/>
      <c r="CG17" s="324">
        <f t="shared" si="12"/>
        <v>0</v>
      </c>
      <c r="CH17" s="325"/>
      <c r="CI17" s="326"/>
      <c r="CJ17" s="324" t="str">
        <f t="shared" si="13"/>
        <v/>
      </c>
      <c r="CK17" s="325"/>
      <c r="CL17" s="326"/>
      <c r="CM17" s="30"/>
      <c r="CN17" s="30">
        <f t="shared" si="0"/>
        <v>7</v>
      </c>
      <c r="CO17" s="203"/>
      <c r="CP17" s="128" t="s">
        <v>92</v>
      </c>
      <c r="CQ17" s="125">
        <f t="shared" si="1"/>
        <v>0</v>
      </c>
      <c r="CR17" s="125">
        <f t="shared" si="14"/>
        <v>0</v>
      </c>
      <c r="CS17" s="154" t="s">
        <v>73</v>
      </c>
      <c r="CT17" s="128"/>
      <c r="CU17" s="128"/>
      <c r="CV17" s="128"/>
      <c r="CW17" s="128"/>
      <c r="CX17" s="128"/>
      <c r="CY17" s="128"/>
      <c r="CZ17" s="128"/>
      <c r="DA17" s="128"/>
      <c r="DB17" s="128"/>
      <c r="DC17" s="128"/>
      <c r="DD17" s="204">
        <f t="shared" si="15"/>
        <v>1</v>
      </c>
      <c r="DE17" s="203"/>
      <c r="DF17" s="203"/>
      <c r="DG17" s="203"/>
      <c r="DH17" s="203"/>
      <c r="DI17" s="203"/>
      <c r="DJ17" s="203"/>
      <c r="DK17" s="203"/>
      <c r="DL17" s="203"/>
      <c r="DM17" s="203"/>
      <c r="DN17" s="203"/>
      <c r="DO17" s="203"/>
      <c r="DP17" s="203"/>
      <c r="DQ17" s="203"/>
      <c r="DR17" s="203"/>
      <c r="DS17" s="203"/>
      <c r="DT17" s="203"/>
      <c r="DU17" s="203"/>
      <c r="DV17" s="203"/>
      <c r="DW17" s="203"/>
      <c r="DX17" s="203"/>
      <c r="DY17" s="203"/>
      <c r="DZ17" s="203"/>
      <c r="EA17" s="203"/>
      <c r="EB17" s="203"/>
      <c r="EC17" s="203"/>
      <c r="ED17" s="203"/>
      <c r="EE17" s="203"/>
      <c r="EF17" s="203"/>
      <c r="EG17" s="203"/>
      <c r="EH17" s="203"/>
      <c r="EI17" s="203"/>
    </row>
    <row r="18" spans="1:139" s="24" customFormat="1" ht="30.95" customHeight="1" thickBot="1" x14ac:dyDescent="0.3">
      <c r="B18" s="548">
        <f>'מתכננים ויועצים'!B18:I18</f>
        <v>0</v>
      </c>
      <c r="C18" s="549"/>
      <c r="D18" s="549"/>
      <c r="E18" s="549"/>
      <c r="F18" s="549"/>
      <c r="G18" s="549"/>
      <c r="H18" s="549"/>
      <c r="I18" s="550"/>
      <c r="J18" s="141">
        <f t="shared" si="16"/>
        <v>1</v>
      </c>
      <c r="K18" s="69">
        <v>8</v>
      </c>
      <c r="L18" s="270">
        <v>42743</v>
      </c>
      <c r="M18" s="270"/>
      <c r="N18" s="270"/>
      <c r="O18" s="270"/>
      <c r="P18" s="270"/>
      <c r="Q18" s="263"/>
      <c r="R18" s="266"/>
      <c r="S18" s="266"/>
      <c r="T18" s="261"/>
      <c r="U18" s="262"/>
      <c r="V18" s="262"/>
      <c r="W18" s="263"/>
      <c r="X18" s="230" t="str">
        <f t="shared" si="2"/>
        <v/>
      </c>
      <c r="Y18" s="242" t="str">
        <f t="shared" si="3"/>
        <v/>
      </c>
      <c r="Z18" s="243"/>
      <c r="AA18" s="243"/>
      <c r="AB18" s="244"/>
      <c r="AC18" s="245">
        <v>0</v>
      </c>
      <c r="AD18" s="246"/>
      <c r="AE18" s="247"/>
      <c r="AF18" s="242" t="str">
        <f t="shared" si="4"/>
        <v/>
      </c>
      <c r="AG18" s="243"/>
      <c r="AH18" s="244"/>
      <c r="AI18" s="207"/>
      <c r="AJ18" s="207"/>
      <c r="AK18" s="254"/>
      <c r="AL18" s="254"/>
      <c r="AM18" s="209">
        <f t="shared" si="5"/>
        <v>0</v>
      </c>
      <c r="AN18" s="210">
        <f t="shared" si="6"/>
        <v>0</v>
      </c>
      <c r="AO18" s="237"/>
      <c r="AP18" s="238"/>
      <c r="AQ18" s="238"/>
      <c r="AR18" s="238"/>
      <c r="AS18" s="238"/>
      <c r="AT18" s="238"/>
      <c r="AU18" s="238"/>
      <c r="AV18" s="238"/>
      <c r="AW18" s="238"/>
      <c r="AX18" s="238"/>
      <c r="AY18" s="238"/>
      <c r="AZ18" s="238"/>
      <c r="BA18" s="238"/>
      <c r="BB18" s="238"/>
      <c r="BC18" s="238"/>
      <c r="BD18" s="238"/>
      <c r="BE18" s="238"/>
      <c r="BF18" s="238"/>
      <c r="BG18" s="238"/>
      <c r="BH18" s="238"/>
      <c r="BI18" s="238"/>
      <c r="BJ18" s="238"/>
      <c r="BK18" s="238"/>
      <c r="BL18" s="238"/>
      <c r="BM18" s="238"/>
      <c r="BN18" s="238"/>
      <c r="BO18" s="239"/>
      <c r="BP18" s="57"/>
      <c r="BQ18" s="16"/>
      <c r="BR18" s="17">
        <f t="shared" si="7"/>
        <v>0</v>
      </c>
      <c r="BS18" s="18"/>
      <c r="BT18" s="231">
        <f t="shared" si="8"/>
        <v>0</v>
      </c>
      <c r="BU18" s="232">
        <f t="shared" si="9"/>
        <v>0</v>
      </c>
      <c r="BV18" s="233">
        <f t="shared" si="9"/>
        <v>0</v>
      </c>
      <c r="BW18" s="25"/>
      <c r="BX18" s="333">
        <f t="shared" si="10"/>
        <v>0</v>
      </c>
      <c r="BY18" s="334"/>
      <c r="BZ18" s="334"/>
      <c r="CA18" s="335"/>
      <c r="CB18" s="333" t="str">
        <f t="shared" si="11"/>
        <v/>
      </c>
      <c r="CC18" s="334"/>
      <c r="CD18" s="334"/>
      <c r="CE18" s="335"/>
      <c r="CF18" s="22"/>
      <c r="CG18" s="324">
        <f t="shared" si="12"/>
        <v>0</v>
      </c>
      <c r="CH18" s="325"/>
      <c r="CI18" s="326"/>
      <c r="CJ18" s="324" t="str">
        <f t="shared" si="13"/>
        <v/>
      </c>
      <c r="CK18" s="325"/>
      <c r="CL18" s="326"/>
      <c r="CM18" s="30"/>
      <c r="CN18" s="30">
        <f t="shared" si="0"/>
        <v>1</v>
      </c>
      <c r="CO18" s="203"/>
      <c r="CP18" s="128" t="s">
        <v>92</v>
      </c>
      <c r="CQ18" s="125">
        <f t="shared" si="1"/>
        <v>0</v>
      </c>
      <c r="CR18" s="125">
        <f t="shared" si="14"/>
        <v>0</v>
      </c>
      <c r="CS18" s="154" t="s">
        <v>74</v>
      </c>
      <c r="CT18" s="128"/>
      <c r="CU18" s="128"/>
      <c r="CV18" s="128"/>
      <c r="CW18" s="128"/>
      <c r="CX18" s="128"/>
      <c r="CY18" s="128"/>
      <c r="CZ18" s="128"/>
      <c r="DA18" s="128"/>
      <c r="DB18" s="128"/>
      <c r="DC18" s="128"/>
      <c r="DD18" s="204">
        <f t="shared" si="15"/>
        <v>1</v>
      </c>
      <c r="DE18" s="203"/>
      <c r="DF18" s="203"/>
      <c r="DG18" s="203"/>
      <c r="DH18" s="203"/>
      <c r="DI18" s="203"/>
      <c r="DJ18" s="203"/>
      <c r="DK18" s="203"/>
      <c r="DL18" s="203"/>
      <c r="DM18" s="203"/>
      <c r="DN18" s="203"/>
      <c r="DO18" s="203"/>
      <c r="DP18" s="203"/>
      <c r="DQ18" s="203"/>
      <c r="DR18" s="203"/>
      <c r="DS18" s="203"/>
      <c r="DT18" s="203"/>
      <c r="DU18" s="203"/>
      <c r="DV18" s="203"/>
      <c r="DW18" s="203"/>
      <c r="DX18" s="203"/>
      <c r="DY18" s="203"/>
      <c r="DZ18" s="203"/>
      <c r="EA18" s="203"/>
      <c r="EB18" s="203"/>
      <c r="EC18" s="203"/>
      <c r="ED18" s="203"/>
      <c r="EE18" s="203"/>
      <c r="EF18" s="203"/>
      <c r="EG18" s="203"/>
      <c r="EH18" s="203"/>
      <c r="EI18" s="203"/>
    </row>
    <row r="19" spans="1:139" s="24" customFormat="1" ht="30.95" customHeight="1" thickBot="1" x14ac:dyDescent="0.3">
      <c r="B19" s="303"/>
      <c r="C19" s="304"/>
      <c r="D19" s="304"/>
      <c r="E19" s="304"/>
      <c r="F19" s="304"/>
      <c r="G19" s="304"/>
      <c r="H19" s="304"/>
      <c r="I19" s="305"/>
      <c r="J19" s="141"/>
      <c r="K19" s="69">
        <v>9</v>
      </c>
      <c r="L19" s="270">
        <v>42744</v>
      </c>
      <c r="M19" s="270"/>
      <c r="N19" s="270"/>
      <c r="O19" s="270"/>
      <c r="P19" s="270"/>
      <c r="Q19" s="263"/>
      <c r="R19" s="266"/>
      <c r="S19" s="266"/>
      <c r="T19" s="261"/>
      <c r="U19" s="262"/>
      <c r="V19" s="262"/>
      <c r="W19" s="263"/>
      <c r="X19" s="230" t="str">
        <f t="shared" si="2"/>
        <v/>
      </c>
      <c r="Y19" s="242" t="str">
        <f t="shared" si="3"/>
        <v/>
      </c>
      <c r="Z19" s="243"/>
      <c r="AA19" s="243"/>
      <c r="AB19" s="244"/>
      <c r="AC19" s="245">
        <v>0</v>
      </c>
      <c r="AD19" s="246"/>
      <c r="AE19" s="247"/>
      <c r="AF19" s="242" t="str">
        <f t="shared" si="4"/>
        <v/>
      </c>
      <c r="AG19" s="243"/>
      <c r="AH19" s="244"/>
      <c r="AI19" s="207"/>
      <c r="AJ19" s="207"/>
      <c r="AK19" s="254"/>
      <c r="AL19" s="254"/>
      <c r="AM19" s="209">
        <f t="shared" si="5"/>
        <v>0</v>
      </c>
      <c r="AN19" s="210">
        <f t="shared" si="6"/>
        <v>0</v>
      </c>
      <c r="AO19" s="237"/>
      <c r="AP19" s="238"/>
      <c r="AQ19" s="238"/>
      <c r="AR19" s="238"/>
      <c r="AS19" s="238"/>
      <c r="AT19" s="238"/>
      <c r="AU19" s="238"/>
      <c r="AV19" s="238"/>
      <c r="AW19" s="238"/>
      <c r="AX19" s="238"/>
      <c r="AY19" s="238"/>
      <c r="AZ19" s="238"/>
      <c r="BA19" s="238"/>
      <c r="BB19" s="238"/>
      <c r="BC19" s="238"/>
      <c r="BD19" s="238"/>
      <c r="BE19" s="238"/>
      <c r="BF19" s="238"/>
      <c r="BG19" s="238"/>
      <c r="BH19" s="238"/>
      <c r="BI19" s="238"/>
      <c r="BJ19" s="238"/>
      <c r="BK19" s="238"/>
      <c r="BL19" s="238"/>
      <c r="BM19" s="238"/>
      <c r="BN19" s="238"/>
      <c r="BO19" s="239"/>
      <c r="BP19" s="57"/>
      <c r="BQ19" s="16"/>
      <c r="BR19" s="17">
        <f t="shared" si="7"/>
        <v>0</v>
      </c>
      <c r="BS19" s="18"/>
      <c r="BT19" s="231">
        <f t="shared" si="8"/>
        <v>0</v>
      </c>
      <c r="BU19" s="232">
        <f t="shared" si="9"/>
        <v>0</v>
      </c>
      <c r="BV19" s="233">
        <f t="shared" si="9"/>
        <v>0</v>
      </c>
      <c r="BW19" s="25"/>
      <c r="BX19" s="333">
        <f t="shared" si="10"/>
        <v>0</v>
      </c>
      <c r="BY19" s="334"/>
      <c r="BZ19" s="334"/>
      <c r="CA19" s="335"/>
      <c r="CB19" s="333" t="str">
        <f t="shared" si="11"/>
        <v/>
      </c>
      <c r="CC19" s="334"/>
      <c r="CD19" s="334"/>
      <c r="CE19" s="335"/>
      <c r="CF19" s="22"/>
      <c r="CG19" s="324">
        <f t="shared" si="12"/>
        <v>0</v>
      </c>
      <c r="CH19" s="325"/>
      <c r="CI19" s="326"/>
      <c r="CJ19" s="324" t="str">
        <f t="shared" si="13"/>
        <v/>
      </c>
      <c r="CK19" s="325"/>
      <c r="CL19" s="326"/>
      <c r="CM19" s="30"/>
      <c r="CN19" s="30">
        <f t="shared" si="0"/>
        <v>2</v>
      </c>
      <c r="CO19" s="203"/>
      <c r="CP19" s="128" t="s">
        <v>92</v>
      </c>
      <c r="CQ19" s="125">
        <f t="shared" si="1"/>
        <v>0</v>
      </c>
      <c r="CR19" s="125">
        <f t="shared" si="14"/>
        <v>0</v>
      </c>
      <c r="CS19" s="155" t="s">
        <v>100</v>
      </c>
      <c r="CT19" s="128"/>
      <c r="CU19" s="128"/>
      <c r="CV19" s="128"/>
      <c r="CW19" s="128"/>
      <c r="CX19" s="128"/>
      <c r="CY19" s="128"/>
      <c r="CZ19" s="128"/>
      <c r="DA19" s="128"/>
      <c r="DB19" s="128"/>
      <c r="DC19" s="128"/>
      <c r="DD19" s="204">
        <f t="shared" si="15"/>
        <v>1</v>
      </c>
      <c r="DE19" s="203"/>
      <c r="DF19" s="203"/>
      <c r="DG19" s="203"/>
      <c r="DH19" s="203"/>
      <c r="DI19" s="203"/>
      <c r="DJ19" s="203"/>
      <c r="DK19" s="203"/>
      <c r="DL19" s="203"/>
      <c r="DM19" s="203"/>
      <c r="DN19" s="203"/>
      <c r="DO19" s="203"/>
      <c r="DP19" s="203"/>
      <c r="DQ19" s="203"/>
      <c r="DR19" s="203"/>
      <c r="DS19" s="203"/>
      <c r="DT19" s="203"/>
      <c r="DU19" s="203"/>
      <c r="DV19" s="203"/>
      <c r="DW19" s="203"/>
      <c r="DX19" s="203"/>
      <c r="DY19" s="203"/>
      <c r="DZ19" s="203"/>
      <c r="EA19" s="203"/>
      <c r="EB19" s="203"/>
      <c r="EC19" s="203"/>
      <c r="ED19" s="203"/>
      <c r="EE19" s="203"/>
      <c r="EF19" s="203"/>
      <c r="EG19" s="203"/>
      <c r="EH19" s="203"/>
      <c r="EI19" s="203"/>
    </row>
    <row r="20" spans="1:139" s="24" customFormat="1" ht="30.95" customHeight="1" thickBot="1" x14ac:dyDescent="0.3">
      <c r="B20" s="303"/>
      <c r="C20" s="304"/>
      <c r="D20" s="304"/>
      <c r="E20" s="304"/>
      <c r="F20" s="304"/>
      <c r="G20" s="304"/>
      <c r="H20" s="304"/>
      <c r="I20" s="305"/>
      <c r="J20" s="141"/>
      <c r="K20" s="69">
        <v>10</v>
      </c>
      <c r="L20" s="270">
        <v>42745</v>
      </c>
      <c r="M20" s="270"/>
      <c r="N20" s="270"/>
      <c r="O20" s="270"/>
      <c r="P20" s="270"/>
      <c r="Q20" s="263"/>
      <c r="R20" s="266"/>
      <c r="S20" s="266"/>
      <c r="T20" s="261"/>
      <c r="U20" s="262"/>
      <c r="V20" s="262"/>
      <c r="W20" s="263"/>
      <c r="X20" s="230" t="str">
        <f t="shared" si="2"/>
        <v/>
      </c>
      <c r="Y20" s="242" t="str">
        <f t="shared" si="3"/>
        <v/>
      </c>
      <c r="Z20" s="243"/>
      <c r="AA20" s="243"/>
      <c r="AB20" s="244"/>
      <c r="AC20" s="245">
        <v>0</v>
      </c>
      <c r="AD20" s="246"/>
      <c r="AE20" s="247"/>
      <c r="AF20" s="242" t="str">
        <f t="shared" si="4"/>
        <v/>
      </c>
      <c r="AG20" s="243"/>
      <c r="AH20" s="244"/>
      <c r="AI20" s="207"/>
      <c r="AJ20" s="207"/>
      <c r="AK20" s="254"/>
      <c r="AL20" s="254"/>
      <c r="AM20" s="209">
        <f t="shared" si="5"/>
        <v>0</v>
      </c>
      <c r="AN20" s="210">
        <f t="shared" si="6"/>
        <v>0</v>
      </c>
      <c r="AO20" s="237"/>
      <c r="AP20" s="238"/>
      <c r="AQ20" s="238"/>
      <c r="AR20" s="238"/>
      <c r="AS20" s="238"/>
      <c r="AT20" s="238"/>
      <c r="AU20" s="238"/>
      <c r="AV20" s="238"/>
      <c r="AW20" s="238"/>
      <c r="AX20" s="238"/>
      <c r="AY20" s="238"/>
      <c r="AZ20" s="238"/>
      <c r="BA20" s="238"/>
      <c r="BB20" s="238"/>
      <c r="BC20" s="238"/>
      <c r="BD20" s="238"/>
      <c r="BE20" s="238"/>
      <c r="BF20" s="238"/>
      <c r="BG20" s="238"/>
      <c r="BH20" s="238"/>
      <c r="BI20" s="238"/>
      <c r="BJ20" s="238"/>
      <c r="BK20" s="238"/>
      <c r="BL20" s="238"/>
      <c r="BM20" s="238"/>
      <c r="BN20" s="238"/>
      <c r="BO20" s="239"/>
      <c r="BP20" s="57"/>
      <c r="BQ20" s="16"/>
      <c r="BR20" s="17">
        <f t="shared" si="7"/>
        <v>0</v>
      </c>
      <c r="BS20" s="18"/>
      <c r="BT20" s="231">
        <f t="shared" si="8"/>
        <v>0</v>
      </c>
      <c r="BU20" s="232">
        <f t="shared" si="9"/>
        <v>0</v>
      </c>
      <c r="BV20" s="233">
        <f t="shared" si="9"/>
        <v>0</v>
      </c>
      <c r="BW20" s="25"/>
      <c r="BX20" s="333">
        <f t="shared" si="10"/>
        <v>0</v>
      </c>
      <c r="BY20" s="334"/>
      <c r="BZ20" s="334"/>
      <c r="CA20" s="335"/>
      <c r="CB20" s="333" t="str">
        <f t="shared" si="11"/>
        <v/>
      </c>
      <c r="CC20" s="334"/>
      <c r="CD20" s="334"/>
      <c r="CE20" s="335"/>
      <c r="CF20" s="22"/>
      <c r="CG20" s="324">
        <f t="shared" si="12"/>
        <v>0</v>
      </c>
      <c r="CH20" s="325"/>
      <c r="CI20" s="326"/>
      <c r="CJ20" s="324" t="str">
        <f t="shared" si="13"/>
        <v/>
      </c>
      <c r="CK20" s="325"/>
      <c r="CL20" s="326"/>
      <c r="CM20" s="30"/>
      <c r="CN20" s="30">
        <f t="shared" si="0"/>
        <v>3</v>
      </c>
      <c r="CO20" s="203"/>
      <c r="CP20" s="128" t="s">
        <v>92</v>
      </c>
      <c r="CQ20" s="125">
        <f t="shared" si="1"/>
        <v>0</v>
      </c>
      <c r="CR20" s="125">
        <f t="shared" si="14"/>
        <v>0</v>
      </c>
      <c r="CS20" s="154" t="s">
        <v>75</v>
      </c>
      <c r="CT20" s="128"/>
      <c r="CU20" s="128"/>
      <c r="CV20" s="128"/>
      <c r="CW20" s="128"/>
      <c r="CX20" s="128"/>
      <c r="CY20" s="128"/>
      <c r="CZ20" s="128"/>
      <c r="DA20" s="128"/>
      <c r="DB20" s="128"/>
      <c r="DC20" s="128"/>
      <c r="DD20" s="204">
        <f t="shared" si="15"/>
        <v>1</v>
      </c>
      <c r="DE20" s="203"/>
      <c r="DF20" s="203"/>
      <c r="DG20" s="203"/>
      <c r="DH20" s="203"/>
      <c r="DI20" s="203"/>
      <c r="DJ20" s="203"/>
      <c r="DK20" s="203"/>
      <c r="DL20" s="203"/>
      <c r="DM20" s="203"/>
      <c r="DN20" s="203"/>
      <c r="DO20" s="203"/>
      <c r="DP20" s="203"/>
      <c r="DQ20" s="203"/>
      <c r="DR20" s="203"/>
      <c r="DS20" s="203"/>
      <c r="DT20" s="203"/>
      <c r="DU20" s="203"/>
      <c r="DV20" s="203"/>
      <c r="DW20" s="203"/>
      <c r="DX20" s="203"/>
      <c r="DY20" s="203"/>
      <c r="DZ20" s="203"/>
      <c r="EA20" s="203"/>
      <c r="EB20" s="203"/>
      <c r="EC20" s="203"/>
      <c r="ED20" s="203"/>
      <c r="EE20" s="203"/>
      <c r="EF20" s="203"/>
      <c r="EG20" s="203"/>
      <c r="EH20" s="203"/>
      <c r="EI20" s="203"/>
    </row>
    <row r="21" spans="1:139" s="24" customFormat="1" ht="30.95" customHeight="1" thickBot="1" x14ac:dyDescent="0.3">
      <c r="B21" s="303"/>
      <c r="C21" s="304"/>
      <c r="D21" s="304"/>
      <c r="E21" s="304"/>
      <c r="F21" s="304"/>
      <c r="G21" s="304"/>
      <c r="H21" s="304"/>
      <c r="I21" s="305"/>
      <c r="J21" s="141"/>
      <c r="K21" s="69">
        <v>11</v>
      </c>
      <c r="L21" s="270">
        <v>42746</v>
      </c>
      <c r="M21" s="270"/>
      <c r="N21" s="270"/>
      <c r="O21" s="270"/>
      <c r="P21" s="270"/>
      <c r="Q21" s="263"/>
      <c r="R21" s="266"/>
      <c r="S21" s="266"/>
      <c r="T21" s="261"/>
      <c r="U21" s="262"/>
      <c r="V21" s="262"/>
      <c r="W21" s="263"/>
      <c r="X21" s="230" t="str">
        <f t="shared" si="2"/>
        <v/>
      </c>
      <c r="Y21" s="242" t="str">
        <f t="shared" si="3"/>
        <v/>
      </c>
      <c r="Z21" s="243"/>
      <c r="AA21" s="243"/>
      <c r="AB21" s="244"/>
      <c r="AC21" s="245">
        <v>0</v>
      </c>
      <c r="AD21" s="246"/>
      <c r="AE21" s="247"/>
      <c r="AF21" s="242" t="str">
        <f t="shared" si="4"/>
        <v/>
      </c>
      <c r="AG21" s="243"/>
      <c r="AH21" s="244"/>
      <c r="AI21" s="207"/>
      <c r="AJ21" s="207"/>
      <c r="AK21" s="254"/>
      <c r="AL21" s="254"/>
      <c r="AM21" s="209">
        <f t="shared" si="5"/>
        <v>0</v>
      </c>
      <c r="AN21" s="210">
        <f t="shared" si="6"/>
        <v>0</v>
      </c>
      <c r="AO21" s="237"/>
      <c r="AP21" s="238"/>
      <c r="AQ21" s="238"/>
      <c r="AR21" s="238"/>
      <c r="AS21" s="238"/>
      <c r="AT21" s="238"/>
      <c r="AU21" s="238"/>
      <c r="AV21" s="238"/>
      <c r="AW21" s="238"/>
      <c r="AX21" s="238"/>
      <c r="AY21" s="238"/>
      <c r="AZ21" s="238"/>
      <c r="BA21" s="238"/>
      <c r="BB21" s="238"/>
      <c r="BC21" s="238"/>
      <c r="BD21" s="238"/>
      <c r="BE21" s="238"/>
      <c r="BF21" s="238"/>
      <c r="BG21" s="238"/>
      <c r="BH21" s="238"/>
      <c r="BI21" s="238"/>
      <c r="BJ21" s="238"/>
      <c r="BK21" s="238"/>
      <c r="BL21" s="238"/>
      <c r="BM21" s="238"/>
      <c r="BN21" s="238"/>
      <c r="BO21" s="239"/>
      <c r="BP21" s="57"/>
      <c r="BQ21" s="16"/>
      <c r="BR21" s="17">
        <f t="shared" si="7"/>
        <v>0</v>
      </c>
      <c r="BS21" s="18"/>
      <c r="BT21" s="231">
        <f t="shared" si="8"/>
        <v>0</v>
      </c>
      <c r="BU21" s="232">
        <f t="shared" si="9"/>
        <v>0</v>
      </c>
      <c r="BV21" s="233">
        <f t="shared" si="9"/>
        <v>0</v>
      </c>
      <c r="BW21" s="25"/>
      <c r="BX21" s="333">
        <f t="shared" si="10"/>
        <v>0</v>
      </c>
      <c r="BY21" s="334"/>
      <c r="BZ21" s="334"/>
      <c r="CA21" s="335"/>
      <c r="CB21" s="333" t="str">
        <f t="shared" si="11"/>
        <v/>
      </c>
      <c r="CC21" s="334"/>
      <c r="CD21" s="334"/>
      <c r="CE21" s="335"/>
      <c r="CF21" s="22"/>
      <c r="CG21" s="324">
        <f t="shared" si="12"/>
        <v>0</v>
      </c>
      <c r="CH21" s="325"/>
      <c r="CI21" s="326"/>
      <c r="CJ21" s="324" t="str">
        <f t="shared" si="13"/>
        <v/>
      </c>
      <c r="CK21" s="325"/>
      <c r="CL21" s="326"/>
      <c r="CM21" s="30"/>
      <c r="CN21" s="30">
        <f t="shared" si="0"/>
        <v>4</v>
      </c>
      <c r="CO21" s="203"/>
      <c r="CP21" s="128" t="s">
        <v>92</v>
      </c>
      <c r="CQ21" s="125">
        <f t="shared" si="1"/>
        <v>0</v>
      </c>
      <c r="CR21" s="125">
        <f t="shared" si="14"/>
        <v>0</v>
      </c>
      <c r="CS21" s="155" t="s">
        <v>101</v>
      </c>
      <c r="CT21" s="128"/>
      <c r="CU21" s="128"/>
      <c r="CV21" s="128"/>
      <c r="CW21" s="128"/>
      <c r="CX21" s="128"/>
      <c r="CY21" s="128"/>
      <c r="CZ21" s="128"/>
      <c r="DA21" s="128"/>
      <c r="DB21" s="128"/>
      <c r="DC21" s="128"/>
      <c r="DD21" s="204">
        <f t="shared" si="15"/>
        <v>1</v>
      </c>
      <c r="DE21" s="203"/>
      <c r="DF21" s="203"/>
      <c r="DG21" s="203"/>
      <c r="DH21" s="203"/>
      <c r="DI21" s="203"/>
      <c r="DJ21" s="203"/>
      <c r="DK21" s="203"/>
      <c r="DL21" s="203"/>
      <c r="DM21" s="203"/>
      <c r="DN21" s="203"/>
      <c r="DO21" s="203"/>
      <c r="DP21" s="203"/>
      <c r="DQ21" s="203"/>
      <c r="DR21" s="203"/>
      <c r="DS21" s="203"/>
      <c r="DT21" s="203"/>
      <c r="DU21" s="203"/>
      <c r="DV21" s="203"/>
      <c r="DW21" s="203"/>
      <c r="DX21" s="203"/>
      <c r="DY21" s="203"/>
      <c r="DZ21" s="203"/>
      <c r="EA21" s="203"/>
      <c r="EB21" s="203"/>
      <c r="EC21" s="203"/>
      <c r="ED21" s="203"/>
      <c r="EE21" s="203"/>
      <c r="EF21" s="203"/>
      <c r="EG21" s="203"/>
      <c r="EH21" s="203"/>
      <c r="EI21" s="203"/>
    </row>
    <row r="22" spans="1:139" s="24" customFormat="1" ht="30.95" customHeight="1" thickBot="1" x14ac:dyDescent="0.3">
      <c r="B22" s="303"/>
      <c r="C22" s="304"/>
      <c r="D22" s="304"/>
      <c r="E22" s="304"/>
      <c r="F22" s="304"/>
      <c r="G22" s="304"/>
      <c r="H22" s="304"/>
      <c r="I22" s="305"/>
      <c r="J22" s="141"/>
      <c r="K22" s="69">
        <v>12</v>
      </c>
      <c r="L22" s="270">
        <v>42747</v>
      </c>
      <c r="M22" s="270"/>
      <c r="N22" s="270"/>
      <c r="O22" s="270"/>
      <c r="P22" s="270"/>
      <c r="Q22" s="263"/>
      <c r="R22" s="266"/>
      <c r="S22" s="266"/>
      <c r="T22" s="261"/>
      <c r="U22" s="262"/>
      <c r="V22" s="262"/>
      <c r="W22" s="263"/>
      <c r="X22" s="230" t="str">
        <f t="shared" si="2"/>
        <v/>
      </c>
      <c r="Y22" s="242" t="str">
        <f t="shared" si="3"/>
        <v/>
      </c>
      <c r="Z22" s="243"/>
      <c r="AA22" s="243"/>
      <c r="AB22" s="244"/>
      <c r="AC22" s="245">
        <v>0</v>
      </c>
      <c r="AD22" s="246"/>
      <c r="AE22" s="247"/>
      <c r="AF22" s="242" t="str">
        <f t="shared" si="4"/>
        <v/>
      </c>
      <c r="AG22" s="243"/>
      <c r="AH22" s="244"/>
      <c r="AI22" s="207" t="s">
        <v>114</v>
      </c>
      <c r="AJ22" s="207" t="s">
        <v>115</v>
      </c>
      <c r="AK22" s="254">
        <v>100</v>
      </c>
      <c r="AL22" s="254"/>
      <c r="AM22" s="209">
        <f t="shared" si="5"/>
        <v>50</v>
      </c>
      <c r="AN22" s="210">
        <f t="shared" si="6"/>
        <v>50</v>
      </c>
      <c r="AO22" s="237"/>
      <c r="AP22" s="238"/>
      <c r="AQ22" s="238"/>
      <c r="AR22" s="238"/>
      <c r="AS22" s="238"/>
      <c r="AT22" s="238"/>
      <c r="AU22" s="238"/>
      <c r="AV22" s="238"/>
      <c r="AW22" s="238"/>
      <c r="AX22" s="238"/>
      <c r="AY22" s="238"/>
      <c r="AZ22" s="238"/>
      <c r="BA22" s="238"/>
      <c r="BB22" s="238"/>
      <c r="BC22" s="238"/>
      <c r="BD22" s="238"/>
      <c r="BE22" s="238"/>
      <c r="BF22" s="238"/>
      <c r="BG22" s="238"/>
      <c r="BH22" s="238"/>
      <c r="BI22" s="238"/>
      <c r="BJ22" s="238"/>
      <c r="BK22" s="238"/>
      <c r="BL22" s="238"/>
      <c r="BM22" s="238"/>
      <c r="BN22" s="238"/>
      <c r="BO22" s="239"/>
      <c r="BP22" s="57"/>
      <c r="BQ22" s="16"/>
      <c r="BR22" s="17">
        <f t="shared" si="7"/>
        <v>0</v>
      </c>
      <c r="BS22" s="18"/>
      <c r="BT22" s="231">
        <f t="shared" si="8"/>
        <v>0</v>
      </c>
      <c r="BU22" s="232">
        <f t="shared" si="9"/>
        <v>0</v>
      </c>
      <c r="BV22" s="233">
        <f t="shared" si="9"/>
        <v>0</v>
      </c>
      <c r="BW22" s="25"/>
      <c r="BX22" s="333">
        <f t="shared" si="10"/>
        <v>0</v>
      </c>
      <c r="BY22" s="334"/>
      <c r="BZ22" s="334"/>
      <c r="CA22" s="335"/>
      <c r="CB22" s="333" t="str">
        <f t="shared" si="11"/>
        <v/>
      </c>
      <c r="CC22" s="334"/>
      <c r="CD22" s="334"/>
      <c r="CE22" s="335"/>
      <c r="CF22" s="22"/>
      <c r="CG22" s="324">
        <f t="shared" si="12"/>
        <v>0</v>
      </c>
      <c r="CH22" s="325"/>
      <c r="CI22" s="326"/>
      <c r="CJ22" s="324" t="str">
        <f t="shared" si="13"/>
        <v/>
      </c>
      <c r="CK22" s="325"/>
      <c r="CL22" s="326"/>
      <c r="CM22" s="30"/>
      <c r="CN22" s="30">
        <f t="shared" si="0"/>
        <v>5</v>
      </c>
      <c r="CO22" s="203"/>
      <c r="CP22" s="128" t="s">
        <v>92</v>
      </c>
      <c r="CQ22" s="125">
        <f t="shared" si="1"/>
        <v>0</v>
      </c>
      <c r="CR22" s="125">
        <f>IF(ISBLANK(AO22),0,1)</f>
        <v>0</v>
      </c>
      <c r="CS22" s="155" t="s">
        <v>102</v>
      </c>
      <c r="CT22" s="128"/>
      <c r="CU22" s="128"/>
      <c r="CV22" s="128"/>
      <c r="CW22" s="128"/>
      <c r="CX22" s="128"/>
      <c r="CY22" s="128"/>
      <c r="CZ22" s="128"/>
      <c r="DA22" s="128"/>
      <c r="DB22" s="128"/>
      <c r="DC22" s="128"/>
      <c r="DD22" s="204">
        <f t="shared" si="15"/>
        <v>1</v>
      </c>
      <c r="DE22" s="203"/>
      <c r="DF22" s="203"/>
      <c r="DG22" s="203"/>
      <c r="DH22" s="203"/>
      <c r="DI22" s="203"/>
      <c r="DJ22" s="203"/>
      <c r="DK22" s="203"/>
      <c r="DL22" s="203"/>
      <c r="DM22" s="203"/>
      <c r="DN22" s="203"/>
      <c r="DO22" s="203"/>
      <c r="DP22" s="203"/>
      <c r="DQ22" s="203"/>
      <c r="DR22" s="203"/>
      <c r="DS22" s="203"/>
      <c r="DT22" s="203"/>
      <c r="DU22" s="203"/>
      <c r="DV22" s="203"/>
      <c r="DW22" s="203"/>
      <c r="DX22" s="203"/>
      <c r="DY22" s="203"/>
      <c r="DZ22" s="203"/>
      <c r="EA22" s="203"/>
      <c r="EB22" s="203"/>
      <c r="EC22" s="203"/>
      <c r="ED22" s="203"/>
      <c r="EE22" s="203"/>
      <c r="EF22" s="203"/>
      <c r="EG22" s="203"/>
      <c r="EH22" s="203"/>
      <c r="EI22" s="203"/>
    </row>
    <row r="23" spans="1:139" s="24" customFormat="1" ht="30.95" customHeight="1" thickBot="1" x14ac:dyDescent="0.35">
      <c r="B23" s="350" t="s">
        <v>30</v>
      </c>
      <c r="C23" s="351"/>
      <c r="D23" s="351"/>
      <c r="E23" s="351"/>
      <c r="F23" s="351"/>
      <c r="G23" s="351"/>
      <c r="H23" s="351"/>
      <c r="I23" s="352"/>
      <c r="J23" s="141"/>
      <c r="K23" s="69">
        <v>13</v>
      </c>
      <c r="L23" s="270">
        <v>42748</v>
      </c>
      <c r="M23" s="270"/>
      <c r="N23" s="270"/>
      <c r="O23" s="270"/>
      <c r="P23" s="270"/>
      <c r="Q23" s="263"/>
      <c r="R23" s="266"/>
      <c r="S23" s="266"/>
      <c r="T23" s="261"/>
      <c r="U23" s="262"/>
      <c r="V23" s="262"/>
      <c r="W23" s="263"/>
      <c r="X23" s="230" t="str">
        <f t="shared" si="2"/>
        <v/>
      </c>
      <c r="Y23" s="242" t="str">
        <f t="shared" si="3"/>
        <v/>
      </c>
      <c r="Z23" s="243"/>
      <c r="AA23" s="243"/>
      <c r="AB23" s="244"/>
      <c r="AC23" s="245">
        <v>0</v>
      </c>
      <c r="AD23" s="246"/>
      <c r="AE23" s="247"/>
      <c r="AF23" s="242" t="str">
        <f t="shared" si="4"/>
        <v/>
      </c>
      <c r="AG23" s="243"/>
      <c r="AH23" s="244"/>
      <c r="AI23" s="207"/>
      <c r="AJ23" s="207"/>
      <c r="AK23" s="254"/>
      <c r="AL23" s="254"/>
      <c r="AM23" s="209">
        <f t="shared" si="5"/>
        <v>0</v>
      </c>
      <c r="AN23" s="210">
        <f t="shared" si="6"/>
        <v>0</v>
      </c>
      <c r="AO23" s="237"/>
      <c r="AP23" s="238"/>
      <c r="AQ23" s="238"/>
      <c r="AR23" s="238"/>
      <c r="AS23" s="238"/>
      <c r="AT23" s="238"/>
      <c r="AU23" s="238"/>
      <c r="AV23" s="238"/>
      <c r="AW23" s="238"/>
      <c r="AX23" s="238"/>
      <c r="AY23" s="238"/>
      <c r="AZ23" s="238"/>
      <c r="BA23" s="238"/>
      <c r="BB23" s="238"/>
      <c r="BC23" s="238"/>
      <c r="BD23" s="238"/>
      <c r="BE23" s="238"/>
      <c r="BF23" s="238"/>
      <c r="BG23" s="238"/>
      <c r="BH23" s="238"/>
      <c r="BI23" s="238"/>
      <c r="BJ23" s="238"/>
      <c r="BK23" s="238"/>
      <c r="BL23" s="238"/>
      <c r="BM23" s="238"/>
      <c r="BN23" s="238"/>
      <c r="BO23" s="239"/>
      <c r="BP23" s="57"/>
      <c r="BQ23" s="16"/>
      <c r="BR23" s="17">
        <f t="shared" si="7"/>
        <v>0</v>
      </c>
      <c r="BS23" s="18"/>
      <c r="BT23" s="231">
        <f t="shared" si="8"/>
        <v>0</v>
      </c>
      <c r="BU23" s="232">
        <f t="shared" si="9"/>
        <v>0</v>
      </c>
      <c r="BV23" s="233">
        <f t="shared" si="9"/>
        <v>0</v>
      </c>
      <c r="BW23" s="25"/>
      <c r="BX23" s="333">
        <f t="shared" si="10"/>
        <v>0</v>
      </c>
      <c r="BY23" s="334"/>
      <c r="BZ23" s="334"/>
      <c r="CA23" s="335"/>
      <c r="CB23" s="333" t="str">
        <f t="shared" si="11"/>
        <v/>
      </c>
      <c r="CC23" s="334"/>
      <c r="CD23" s="334"/>
      <c r="CE23" s="335"/>
      <c r="CF23" s="22"/>
      <c r="CG23" s="324">
        <f t="shared" si="12"/>
        <v>0</v>
      </c>
      <c r="CH23" s="325"/>
      <c r="CI23" s="326"/>
      <c r="CJ23" s="324" t="str">
        <f t="shared" si="13"/>
        <v/>
      </c>
      <c r="CK23" s="325"/>
      <c r="CL23" s="326"/>
      <c r="CM23" s="30"/>
      <c r="CN23" s="30">
        <f t="shared" si="0"/>
        <v>6</v>
      </c>
      <c r="CO23" s="203"/>
      <c r="CP23" s="128" t="s">
        <v>92</v>
      </c>
      <c r="CQ23" s="125">
        <f t="shared" si="1"/>
        <v>0</v>
      </c>
      <c r="CR23" s="125">
        <f t="shared" si="14"/>
        <v>0</v>
      </c>
      <c r="CS23" s="154" t="s">
        <v>76</v>
      </c>
      <c r="CT23" s="128"/>
      <c r="CU23" s="128"/>
      <c r="CV23" s="128"/>
      <c r="CW23" s="128"/>
      <c r="CX23" s="128"/>
      <c r="CY23" s="128"/>
      <c r="CZ23" s="128"/>
      <c r="DA23" s="128"/>
      <c r="DB23" s="128"/>
      <c r="DC23" s="128"/>
      <c r="DD23" s="204">
        <f t="shared" si="15"/>
        <v>1</v>
      </c>
      <c r="DE23" s="203"/>
      <c r="DF23" s="203"/>
      <c r="DG23" s="203"/>
      <c r="DH23" s="203"/>
      <c r="DI23" s="203"/>
      <c r="DJ23" s="203"/>
      <c r="DK23" s="203"/>
      <c r="DL23" s="203"/>
      <c r="DM23" s="203"/>
      <c r="DN23" s="203"/>
      <c r="DO23" s="203"/>
      <c r="DP23" s="203"/>
      <c r="DQ23" s="203"/>
      <c r="DR23" s="203"/>
      <c r="DS23" s="203"/>
      <c r="DT23" s="203"/>
      <c r="DU23" s="203"/>
      <c r="DV23" s="203"/>
      <c r="DW23" s="203"/>
      <c r="DX23" s="203"/>
      <c r="DY23" s="203"/>
      <c r="DZ23" s="203"/>
      <c r="EA23" s="203"/>
      <c r="EB23" s="203"/>
      <c r="EC23" s="203"/>
      <c r="ED23" s="203"/>
      <c r="EE23" s="203"/>
      <c r="EF23" s="203"/>
      <c r="EG23" s="203"/>
      <c r="EH23" s="203"/>
      <c r="EI23" s="203"/>
    </row>
    <row r="24" spans="1:139" s="24" customFormat="1" ht="30.95" customHeight="1" thickBot="1" x14ac:dyDescent="0.3">
      <c r="B24" s="72" t="s">
        <v>54</v>
      </c>
      <c r="C24" s="347">
        <f>'מתכננים ויועצים'!C24:E24</f>
        <v>0</v>
      </c>
      <c r="D24" s="347"/>
      <c r="E24" s="347"/>
      <c r="F24" s="73" t="s">
        <v>11</v>
      </c>
      <c r="G24" s="348">
        <f>'מתכננים ויועצים'!G24:I24</f>
        <v>0</v>
      </c>
      <c r="H24" s="348"/>
      <c r="I24" s="349"/>
      <c r="J24" s="141">
        <f>IF(ISBLANK(C24),0,1)</f>
        <v>1</v>
      </c>
      <c r="K24" s="69">
        <v>14</v>
      </c>
      <c r="L24" s="270">
        <v>42749</v>
      </c>
      <c r="M24" s="270"/>
      <c r="N24" s="270"/>
      <c r="O24" s="270"/>
      <c r="P24" s="270"/>
      <c r="Q24" s="263"/>
      <c r="R24" s="266"/>
      <c r="S24" s="266"/>
      <c r="T24" s="261"/>
      <c r="U24" s="262"/>
      <c r="V24" s="262"/>
      <c r="W24" s="263"/>
      <c r="X24" s="230" t="str">
        <f t="shared" si="2"/>
        <v/>
      </c>
      <c r="Y24" s="242" t="str">
        <f t="shared" si="3"/>
        <v/>
      </c>
      <c r="Z24" s="243"/>
      <c r="AA24" s="243"/>
      <c r="AB24" s="244"/>
      <c r="AC24" s="245">
        <v>0</v>
      </c>
      <c r="AD24" s="246"/>
      <c r="AE24" s="247"/>
      <c r="AF24" s="242" t="str">
        <f t="shared" si="4"/>
        <v/>
      </c>
      <c r="AG24" s="243"/>
      <c r="AH24" s="244"/>
      <c r="AI24" s="207"/>
      <c r="AJ24" s="207"/>
      <c r="AK24" s="254"/>
      <c r="AL24" s="254"/>
      <c r="AM24" s="209">
        <f t="shared" si="5"/>
        <v>0</v>
      </c>
      <c r="AN24" s="210">
        <f t="shared" si="6"/>
        <v>0</v>
      </c>
      <c r="AO24" s="237"/>
      <c r="AP24" s="238"/>
      <c r="AQ24" s="238"/>
      <c r="AR24" s="238"/>
      <c r="AS24" s="238"/>
      <c r="AT24" s="238"/>
      <c r="AU24" s="238"/>
      <c r="AV24" s="238"/>
      <c r="AW24" s="238"/>
      <c r="AX24" s="238"/>
      <c r="AY24" s="238"/>
      <c r="AZ24" s="238"/>
      <c r="BA24" s="238"/>
      <c r="BB24" s="238"/>
      <c r="BC24" s="238"/>
      <c r="BD24" s="238"/>
      <c r="BE24" s="238"/>
      <c r="BF24" s="238"/>
      <c r="BG24" s="238"/>
      <c r="BH24" s="238"/>
      <c r="BI24" s="238"/>
      <c r="BJ24" s="238"/>
      <c r="BK24" s="238"/>
      <c r="BL24" s="238"/>
      <c r="BM24" s="238"/>
      <c r="BN24" s="238"/>
      <c r="BO24" s="239"/>
      <c r="BP24" s="57"/>
      <c r="BQ24" s="16"/>
      <c r="BR24" s="17">
        <f t="shared" si="7"/>
        <v>0</v>
      </c>
      <c r="BS24" s="18"/>
      <c r="BT24" s="231">
        <f t="shared" si="8"/>
        <v>0</v>
      </c>
      <c r="BU24" s="232">
        <f t="shared" si="9"/>
        <v>0</v>
      </c>
      <c r="BV24" s="233">
        <f t="shared" si="9"/>
        <v>0</v>
      </c>
      <c r="BW24" s="25"/>
      <c r="BX24" s="333">
        <f t="shared" si="10"/>
        <v>0</v>
      </c>
      <c r="BY24" s="334"/>
      <c r="BZ24" s="334"/>
      <c r="CA24" s="335"/>
      <c r="CB24" s="333" t="str">
        <f t="shared" si="11"/>
        <v/>
      </c>
      <c r="CC24" s="334"/>
      <c r="CD24" s="334"/>
      <c r="CE24" s="335"/>
      <c r="CF24" s="22"/>
      <c r="CG24" s="324">
        <f t="shared" si="12"/>
        <v>0</v>
      </c>
      <c r="CH24" s="325"/>
      <c r="CI24" s="326"/>
      <c r="CJ24" s="324" t="str">
        <f t="shared" si="13"/>
        <v/>
      </c>
      <c r="CK24" s="325"/>
      <c r="CL24" s="326"/>
      <c r="CM24" s="30"/>
      <c r="CN24" s="30">
        <f t="shared" si="0"/>
        <v>7</v>
      </c>
      <c r="CO24" s="203"/>
      <c r="CP24" s="128" t="s">
        <v>92</v>
      </c>
      <c r="CQ24" s="125">
        <f t="shared" si="1"/>
        <v>0</v>
      </c>
      <c r="CR24" s="125">
        <f t="shared" si="14"/>
        <v>0</v>
      </c>
      <c r="CS24" s="154" t="s">
        <v>77</v>
      </c>
      <c r="CT24" s="128"/>
      <c r="CU24" s="128"/>
      <c r="CV24" s="128"/>
      <c r="CW24" s="128"/>
      <c r="CX24" s="128"/>
      <c r="CY24" s="128"/>
      <c r="CZ24" s="128"/>
      <c r="DA24" s="128"/>
      <c r="DB24" s="128"/>
      <c r="DC24" s="128"/>
      <c r="DD24" s="204">
        <f t="shared" si="15"/>
        <v>1</v>
      </c>
      <c r="DE24" s="203"/>
      <c r="DF24" s="203"/>
      <c r="DG24" s="203"/>
      <c r="DH24" s="203"/>
      <c r="DI24" s="203"/>
      <c r="DJ24" s="203"/>
      <c r="DK24" s="203"/>
      <c r="DL24" s="203"/>
      <c r="DM24" s="203"/>
      <c r="DN24" s="203"/>
      <c r="DO24" s="203"/>
      <c r="DP24" s="203"/>
      <c r="DQ24" s="203"/>
      <c r="DR24" s="203"/>
      <c r="DS24" s="203"/>
      <c r="DT24" s="203"/>
      <c r="DU24" s="203"/>
      <c r="DV24" s="203"/>
      <c r="DW24" s="203"/>
      <c r="DX24" s="203"/>
      <c r="DY24" s="203"/>
      <c r="DZ24" s="203"/>
      <c r="EA24" s="203"/>
      <c r="EB24" s="203"/>
      <c r="EC24" s="203"/>
      <c r="ED24" s="203"/>
      <c r="EE24" s="203"/>
      <c r="EF24" s="203"/>
      <c r="EG24" s="203"/>
      <c r="EH24" s="203"/>
      <c r="EI24" s="203"/>
    </row>
    <row r="25" spans="1:139" s="24" customFormat="1" ht="30.95" customHeight="1" thickBot="1" x14ac:dyDescent="0.3">
      <c r="B25" s="303" t="s">
        <v>130</v>
      </c>
      <c r="C25" s="304"/>
      <c r="D25" s="304"/>
      <c r="E25" s="304"/>
      <c r="F25" s="304"/>
      <c r="G25" s="304"/>
      <c r="H25" s="304"/>
      <c r="I25" s="305"/>
      <c r="J25" s="141">
        <f>IF(ISBLANK(G24),0,1)</f>
        <v>1</v>
      </c>
      <c r="K25" s="69">
        <v>15</v>
      </c>
      <c r="L25" s="270">
        <v>42750</v>
      </c>
      <c r="M25" s="270"/>
      <c r="N25" s="270"/>
      <c r="O25" s="270"/>
      <c r="P25" s="270"/>
      <c r="Q25" s="263"/>
      <c r="R25" s="266"/>
      <c r="S25" s="266"/>
      <c r="T25" s="261"/>
      <c r="U25" s="262"/>
      <c r="V25" s="262"/>
      <c r="W25" s="263"/>
      <c r="X25" s="230" t="str">
        <f t="shared" si="2"/>
        <v/>
      </c>
      <c r="Y25" s="242" t="str">
        <f t="shared" si="3"/>
        <v/>
      </c>
      <c r="Z25" s="243"/>
      <c r="AA25" s="243"/>
      <c r="AB25" s="244"/>
      <c r="AC25" s="245">
        <v>0</v>
      </c>
      <c r="AD25" s="246"/>
      <c r="AE25" s="247"/>
      <c r="AF25" s="242" t="str">
        <f t="shared" si="4"/>
        <v/>
      </c>
      <c r="AG25" s="243"/>
      <c r="AH25" s="244"/>
      <c r="AI25" s="207"/>
      <c r="AJ25" s="207"/>
      <c r="AK25" s="254"/>
      <c r="AL25" s="254"/>
      <c r="AM25" s="209">
        <f t="shared" si="5"/>
        <v>0</v>
      </c>
      <c r="AN25" s="210">
        <f t="shared" si="6"/>
        <v>0</v>
      </c>
      <c r="AO25" s="237"/>
      <c r="AP25" s="238"/>
      <c r="AQ25" s="238"/>
      <c r="AR25" s="238"/>
      <c r="AS25" s="238"/>
      <c r="AT25" s="238"/>
      <c r="AU25" s="238"/>
      <c r="AV25" s="238"/>
      <c r="AW25" s="238"/>
      <c r="AX25" s="238"/>
      <c r="AY25" s="238"/>
      <c r="AZ25" s="238"/>
      <c r="BA25" s="238"/>
      <c r="BB25" s="238"/>
      <c r="BC25" s="238"/>
      <c r="BD25" s="238"/>
      <c r="BE25" s="238"/>
      <c r="BF25" s="238"/>
      <c r="BG25" s="238"/>
      <c r="BH25" s="238"/>
      <c r="BI25" s="238"/>
      <c r="BJ25" s="238"/>
      <c r="BK25" s="238"/>
      <c r="BL25" s="238"/>
      <c r="BM25" s="238"/>
      <c r="BN25" s="238"/>
      <c r="BO25" s="239"/>
      <c r="BP25" s="57"/>
      <c r="BQ25" s="16"/>
      <c r="BR25" s="17">
        <f t="shared" si="7"/>
        <v>0</v>
      </c>
      <c r="BS25" s="18"/>
      <c r="BT25" s="231">
        <f t="shared" si="8"/>
        <v>0</v>
      </c>
      <c r="BU25" s="232">
        <f t="shared" si="9"/>
        <v>0</v>
      </c>
      <c r="BV25" s="233">
        <f t="shared" si="9"/>
        <v>0</v>
      </c>
      <c r="BW25" s="25"/>
      <c r="BX25" s="333">
        <f t="shared" si="10"/>
        <v>0</v>
      </c>
      <c r="BY25" s="334"/>
      <c r="BZ25" s="334"/>
      <c r="CA25" s="335"/>
      <c r="CB25" s="333" t="str">
        <f t="shared" si="11"/>
        <v/>
      </c>
      <c r="CC25" s="334"/>
      <c r="CD25" s="334"/>
      <c r="CE25" s="335"/>
      <c r="CF25" s="22"/>
      <c r="CG25" s="324">
        <f t="shared" si="12"/>
        <v>0</v>
      </c>
      <c r="CH25" s="325"/>
      <c r="CI25" s="326"/>
      <c r="CJ25" s="324" t="str">
        <f t="shared" si="13"/>
        <v/>
      </c>
      <c r="CK25" s="325"/>
      <c r="CL25" s="326"/>
      <c r="CM25" s="30"/>
      <c r="CN25" s="30">
        <f t="shared" si="0"/>
        <v>1</v>
      </c>
      <c r="CO25" s="203"/>
      <c r="CP25" s="128" t="s">
        <v>92</v>
      </c>
      <c r="CQ25" s="125">
        <f t="shared" si="1"/>
        <v>0</v>
      </c>
      <c r="CR25" s="125">
        <f t="shared" si="14"/>
        <v>0</v>
      </c>
      <c r="CS25" s="154" t="s">
        <v>78</v>
      </c>
      <c r="CT25" s="128"/>
      <c r="CU25" s="128"/>
      <c r="CV25" s="128"/>
      <c r="CW25" s="128"/>
      <c r="CX25" s="128"/>
      <c r="CY25" s="128"/>
      <c r="CZ25" s="128"/>
      <c r="DA25" s="128"/>
      <c r="DB25" s="128"/>
      <c r="DC25" s="128"/>
      <c r="DD25" s="204">
        <f t="shared" si="15"/>
        <v>1</v>
      </c>
      <c r="DE25" s="203"/>
      <c r="DF25" s="203"/>
      <c r="DG25" s="203"/>
      <c r="DH25" s="203"/>
      <c r="DI25" s="203"/>
      <c r="DJ25" s="203"/>
      <c r="DK25" s="203"/>
      <c r="DL25" s="203"/>
      <c r="DM25" s="203"/>
      <c r="DN25" s="203"/>
      <c r="DO25" s="203"/>
      <c r="DP25" s="203"/>
      <c r="DQ25" s="203"/>
      <c r="DR25" s="203"/>
      <c r="DS25" s="203"/>
      <c r="DT25" s="203"/>
      <c r="DU25" s="203"/>
      <c r="DV25" s="203"/>
      <c r="DW25" s="203"/>
      <c r="DX25" s="203"/>
      <c r="DY25" s="203"/>
      <c r="DZ25" s="203"/>
      <c r="EA25" s="203"/>
      <c r="EB25" s="203"/>
      <c r="EC25" s="203"/>
      <c r="ED25" s="203"/>
      <c r="EE25" s="203"/>
      <c r="EF25" s="203"/>
      <c r="EG25" s="203"/>
      <c r="EH25" s="203"/>
      <c r="EI25" s="203"/>
    </row>
    <row r="26" spans="1:139" s="24" customFormat="1" ht="30.95" customHeight="1" thickBot="1" x14ac:dyDescent="0.3">
      <c r="B26" s="74"/>
      <c r="C26" s="75"/>
      <c r="D26" s="353">
        <f>'מתכננים ויועצים'!D26:H26</f>
        <v>0</v>
      </c>
      <c r="E26" s="354"/>
      <c r="F26" s="354"/>
      <c r="G26" s="354"/>
      <c r="H26" s="355"/>
      <c r="I26" s="76"/>
      <c r="J26" s="141">
        <f>IF(ISBLANK(D26),0,1)</f>
        <v>1</v>
      </c>
      <c r="K26" s="69">
        <v>16</v>
      </c>
      <c r="L26" s="270">
        <v>42751</v>
      </c>
      <c r="M26" s="270"/>
      <c r="N26" s="270"/>
      <c r="O26" s="270"/>
      <c r="P26" s="270"/>
      <c r="Q26" s="263"/>
      <c r="R26" s="266"/>
      <c r="S26" s="266"/>
      <c r="T26" s="261"/>
      <c r="U26" s="262"/>
      <c r="V26" s="262"/>
      <c r="W26" s="263"/>
      <c r="X26" s="230" t="str">
        <f t="shared" si="2"/>
        <v/>
      </c>
      <c r="Y26" s="242" t="str">
        <f t="shared" si="3"/>
        <v/>
      </c>
      <c r="Z26" s="243"/>
      <c r="AA26" s="243"/>
      <c r="AB26" s="244"/>
      <c r="AC26" s="245">
        <v>0</v>
      </c>
      <c r="AD26" s="246"/>
      <c r="AE26" s="247"/>
      <c r="AF26" s="242" t="str">
        <f t="shared" si="4"/>
        <v/>
      </c>
      <c r="AG26" s="243"/>
      <c r="AH26" s="244"/>
      <c r="AI26" s="207"/>
      <c r="AJ26" s="207"/>
      <c r="AK26" s="254"/>
      <c r="AL26" s="254"/>
      <c r="AM26" s="209">
        <f t="shared" si="5"/>
        <v>0</v>
      </c>
      <c r="AN26" s="210">
        <f t="shared" si="6"/>
        <v>0</v>
      </c>
      <c r="AO26" s="237"/>
      <c r="AP26" s="238"/>
      <c r="AQ26" s="238"/>
      <c r="AR26" s="238"/>
      <c r="AS26" s="238"/>
      <c r="AT26" s="238"/>
      <c r="AU26" s="238"/>
      <c r="AV26" s="238"/>
      <c r="AW26" s="238"/>
      <c r="AX26" s="238"/>
      <c r="AY26" s="238"/>
      <c r="AZ26" s="238"/>
      <c r="BA26" s="238"/>
      <c r="BB26" s="238"/>
      <c r="BC26" s="238"/>
      <c r="BD26" s="238"/>
      <c r="BE26" s="238"/>
      <c r="BF26" s="238"/>
      <c r="BG26" s="238"/>
      <c r="BH26" s="238"/>
      <c r="BI26" s="238"/>
      <c r="BJ26" s="238"/>
      <c r="BK26" s="238"/>
      <c r="BL26" s="238"/>
      <c r="BM26" s="238"/>
      <c r="BN26" s="238"/>
      <c r="BO26" s="239"/>
      <c r="BP26" s="57"/>
      <c r="BQ26" s="16"/>
      <c r="BR26" s="17">
        <f t="shared" si="7"/>
        <v>0</v>
      </c>
      <c r="BS26" s="18"/>
      <c r="BT26" s="231">
        <f t="shared" si="8"/>
        <v>0</v>
      </c>
      <c r="BU26" s="232">
        <f t="shared" si="9"/>
        <v>0</v>
      </c>
      <c r="BV26" s="233">
        <f t="shared" si="9"/>
        <v>0</v>
      </c>
      <c r="BW26" s="25"/>
      <c r="BX26" s="333">
        <f t="shared" si="10"/>
        <v>0</v>
      </c>
      <c r="BY26" s="334"/>
      <c r="BZ26" s="334"/>
      <c r="CA26" s="335"/>
      <c r="CB26" s="333" t="str">
        <f t="shared" si="11"/>
        <v/>
      </c>
      <c r="CC26" s="334"/>
      <c r="CD26" s="334"/>
      <c r="CE26" s="335"/>
      <c r="CF26" s="22"/>
      <c r="CG26" s="324">
        <f t="shared" si="12"/>
        <v>0</v>
      </c>
      <c r="CH26" s="325"/>
      <c r="CI26" s="326"/>
      <c r="CJ26" s="324" t="str">
        <f t="shared" si="13"/>
        <v/>
      </c>
      <c r="CK26" s="325"/>
      <c r="CL26" s="326"/>
      <c r="CM26" s="30"/>
      <c r="CN26" s="30">
        <f t="shared" si="0"/>
        <v>2</v>
      </c>
      <c r="CO26" s="203"/>
      <c r="CP26" s="128" t="s">
        <v>92</v>
      </c>
      <c r="CQ26" s="125">
        <f t="shared" si="1"/>
        <v>0</v>
      </c>
      <c r="CR26" s="125">
        <f t="shared" si="14"/>
        <v>0</v>
      </c>
      <c r="CS26" s="154" t="s">
        <v>79</v>
      </c>
      <c r="CT26" s="128"/>
      <c r="CU26" s="128"/>
      <c r="CV26" s="128"/>
      <c r="CW26" s="128"/>
      <c r="CX26" s="128"/>
      <c r="CY26" s="128"/>
      <c r="CZ26" s="128"/>
      <c r="DA26" s="128"/>
      <c r="DB26" s="128"/>
      <c r="DC26" s="128"/>
      <c r="DD26" s="204">
        <f t="shared" si="15"/>
        <v>1</v>
      </c>
      <c r="DE26" s="203"/>
      <c r="DF26" s="203"/>
      <c r="DG26" s="203"/>
      <c r="DH26" s="203"/>
      <c r="DI26" s="203"/>
      <c r="DJ26" s="203"/>
      <c r="DK26" s="203"/>
      <c r="DL26" s="203"/>
      <c r="DM26" s="203"/>
      <c r="DN26" s="203"/>
      <c r="DO26" s="203"/>
      <c r="DP26" s="203"/>
      <c r="DQ26" s="203"/>
      <c r="DR26" s="203"/>
      <c r="DS26" s="203"/>
      <c r="DT26" s="203"/>
      <c r="DU26" s="203"/>
      <c r="DV26" s="203"/>
      <c r="DW26" s="203"/>
      <c r="DX26" s="203"/>
      <c r="DY26" s="203"/>
      <c r="DZ26" s="203"/>
      <c r="EA26" s="203"/>
      <c r="EB26" s="203"/>
      <c r="EC26" s="203"/>
      <c r="ED26" s="203"/>
      <c r="EE26" s="203"/>
      <c r="EF26" s="203"/>
      <c r="EG26" s="203"/>
      <c r="EH26" s="203"/>
      <c r="EI26" s="203"/>
    </row>
    <row r="27" spans="1:139" s="24" customFormat="1" ht="30.95" customHeight="1" thickTop="1" thickBot="1" x14ac:dyDescent="0.3">
      <c r="A27" s="77"/>
      <c r="B27" s="517"/>
      <c r="C27" s="518"/>
      <c r="D27" s="518"/>
      <c r="E27" s="518"/>
      <c r="F27" s="518"/>
      <c r="G27" s="518"/>
      <c r="H27" s="518"/>
      <c r="I27" s="519"/>
      <c r="J27" s="141"/>
      <c r="K27" s="69">
        <v>17</v>
      </c>
      <c r="L27" s="270">
        <v>42752</v>
      </c>
      <c r="M27" s="270"/>
      <c r="N27" s="270"/>
      <c r="O27" s="270"/>
      <c r="P27" s="270"/>
      <c r="Q27" s="263"/>
      <c r="R27" s="266"/>
      <c r="S27" s="266"/>
      <c r="T27" s="261"/>
      <c r="U27" s="262"/>
      <c r="V27" s="262"/>
      <c r="W27" s="263"/>
      <c r="X27" s="230" t="str">
        <f t="shared" si="2"/>
        <v/>
      </c>
      <c r="Y27" s="242" t="str">
        <f t="shared" si="3"/>
        <v/>
      </c>
      <c r="Z27" s="243"/>
      <c r="AA27" s="243"/>
      <c r="AB27" s="244"/>
      <c r="AC27" s="245">
        <v>0</v>
      </c>
      <c r="AD27" s="246"/>
      <c r="AE27" s="247"/>
      <c r="AF27" s="242" t="str">
        <f t="shared" si="4"/>
        <v/>
      </c>
      <c r="AG27" s="243"/>
      <c r="AH27" s="244"/>
      <c r="AI27" s="207"/>
      <c r="AJ27" s="207"/>
      <c r="AK27" s="254"/>
      <c r="AL27" s="254"/>
      <c r="AM27" s="209">
        <f t="shared" si="5"/>
        <v>0</v>
      </c>
      <c r="AN27" s="210">
        <f t="shared" si="6"/>
        <v>0</v>
      </c>
      <c r="AO27" s="237"/>
      <c r="AP27" s="238"/>
      <c r="AQ27" s="238"/>
      <c r="AR27" s="238"/>
      <c r="AS27" s="238"/>
      <c r="AT27" s="238"/>
      <c r="AU27" s="238"/>
      <c r="AV27" s="238"/>
      <c r="AW27" s="238"/>
      <c r="AX27" s="238"/>
      <c r="AY27" s="238"/>
      <c r="AZ27" s="238"/>
      <c r="BA27" s="238"/>
      <c r="BB27" s="238"/>
      <c r="BC27" s="238"/>
      <c r="BD27" s="238"/>
      <c r="BE27" s="238"/>
      <c r="BF27" s="238"/>
      <c r="BG27" s="238"/>
      <c r="BH27" s="238"/>
      <c r="BI27" s="238"/>
      <c r="BJ27" s="238"/>
      <c r="BK27" s="238"/>
      <c r="BL27" s="238"/>
      <c r="BM27" s="238"/>
      <c r="BN27" s="238"/>
      <c r="BO27" s="239"/>
      <c r="BP27" s="57"/>
      <c r="BQ27" s="16"/>
      <c r="BR27" s="17">
        <f t="shared" si="7"/>
        <v>0</v>
      </c>
      <c r="BS27" s="18"/>
      <c r="BT27" s="231">
        <f t="shared" si="8"/>
        <v>0</v>
      </c>
      <c r="BU27" s="232">
        <f t="shared" si="9"/>
        <v>0</v>
      </c>
      <c r="BV27" s="233">
        <f t="shared" si="9"/>
        <v>0</v>
      </c>
      <c r="BW27" s="25"/>
      <c r="BX27" s="333">
        <f t="shared" si="10"/>
        <v>0</v>
      </c>
      <c r="BY27" s="334"/>
      <c r="BZ27" s="334"/>
      <c r="CA27" s="335"/>
      <c r="CB27" s="333" t="str">
        <f t="shared" si="11"/>
        <v/>
      </c>
      <c r="CC27" s="334"/>
      <c r="CD27" s="334"/>
      <c r="CE27" s="335"/>
      <c r="CF27" s="22"/>
      <c r="CG27" s="324">
        <f t="shared" si="12"/>
        <v>0</v>
      </c>
      <c r="CH27" s="325"/>
      <c r="CI27" s="326"/>
      <c r="CJ27" s="324" t="str">
        <f t="shared" si="13"/>
        <v/>
      </c>
      <c r="CK27" s="325"/>
      <c r="CL27" s="326"/>
      <c r="CM27" s="30"/>
      <c r="CN27" s="30">
        <f t="shared" si="0"/>
        <v>3</v>
      </c>
      <c r="CO27" s="203"/>
      <c r="CP27" s="128" t="s">
        <v>92</v>
      </c>
      <c r="CQ27" s="125">
        <f t="shared" si="1"/>
        <v>0</v>
      </c>
      <c r="CR27" s="125">
        <f t="shared" si="14"/>
        <v>0</v>
      </c>
      <c r="CS27" s="154" t="s">
        <v>80</v>
      </c>
      <c r="CT27" s="128"/>
      <c r="CU27" s="128"/>
      <c r="CV27" s="128"/>
      <c r="CW27" s="128"/>
      <c r="CX27" s="128"/>
      <c r="CY27" s="128"/>
      <c r="CZ27" s="128"/>
      <c r="DA27" s="128"/>
      <c r="DB27" s="128"/>
      <c r="DC27" s="128"/>
      <c r="DD27" s="204">
        <f t="shared" si="15"/>
        <v>1</v>
      </c>
      <c r="DE27" s="203"/>
      <c r="DF27" s="203"/>
      <c r="DG27" s="203"/>
      <c r="DH27" s="203"/>
      <c r="DI27" s="203"/>
      <c r="DJ27" s="203"/>
      <c r="DK27" s="203"/>
      <c r="DL27" s="203"/>
      <c r="DM27" s="203"/>
      <c r="DN27" s="203"/>
      <c r="DO27" s="203"/>
      <c r="DP27" s="203"/>
      <c r="DQ27" s="203"/>
      <c r="DR27" s="203"/>
      <c r="DS27" s="203"/>
      <c r="DT27" s="203"/>
      <c r="DU27" s="203"/>
      <c r="DV27" s="203"/>
      <c r="DW27" s="203"/>
      <c r="DX27" s="203"/>
      <c r="DY27" s="203"/>
      <c r="DZ27" s="203"/>
      <c r="EA27" s="203"/>
      <c r="EB27" s="203"/>
      <c r="EC27" s="203"/>
      <c r="ED27" s="203"/>
      <c r="EE27" s="203"/>
      <c r="EF27" s="203"/>
      <c r="EG27" s="203"/>
      <c r="EH27" s="203"/>
      <c r="EI27" s="203"/>
    </row>
    <row r="28" spans="1:139" s="24" customFormat="1" ht="30.95" customHeight="1" thickBot="1" x14ac:dyDescent="0.3">
      <c r="A28" s="77"/>
      <c r="B28" s="356" t="s">
        <v>131</v>
      </c>
      <c r="C28" s="357"/>
      <c r="D28" s="357"/>
      <c r="E28" s="357"/>
      <c r="F28" s="357"/>
      <c r="G28" s="357"/>
      <c r="H28" s="357"/>
      <c r="I28" s="358"/>
      <c r="J28" s="141"/>
      <c r="K28" s="69">
        <v>18</v>
      </c>
      <c r="L28" s="270">
        <v>42753</v>
      </c>
      <c r="M28" s="270"/>
      <c r="N28" s="270"/>
      <c r="O28" s="270"/>
      <c r="P28" s="270"/>
      <c r="Q28" s="263"/>
      <c r="R28" s="266"/>
      <c r="S28" s="266"/>
      <c r="T28" s="261"/>
      <c r="U28" s="262"/>
      <c r="V28" s="262"/>
      <c r="W28" s="263"/>
      <c r="X28" s="230" t="str">
        <f t="shared" si="2"/>
        <v/>
      </c>
      <c r="Y28" s="242" t="str">
        <f t="shared" si="3"/>
        <v/>
      </c>
      <c r="Z28" s="243"/>
      <c r="AA28" s="243"/>
      <c r="AB28" s="244"/>
      <c r="AC28" s="245">
        <v>0</v>
      </c>
      <c r="AD28" s="246"/>
      <c r="AE28" s="247"/>
      <c r="AF28" s="242" t="str">
        <f t="shared" si="4"/>
        <v/>
      </c>
      <c r="AG28" s="243"/>
      <c r="AH28" s="244"/>
      <c r="AI28" s="207"/>
      <c r="AJ28" s="207"/>
      <c r="AK28" s="254"/>
      <c r="AL28" s="254"/>
      <c r="AM28" s="209">
        <f t="shared" si="5"/>
        <v>0</v>
      </c>
      <c r="AN28" s="210">
        <f t="shared" si="6"/>
        <v>0</v>
      </c>
      <c r="AO28" s="237"/>
      <c r="AP28" s="238"/>
      <c r="AQ28" s="238"/>
      <c r="AR28" s="238"/>
      <c r="AS28" s="238"/>
      <c r="AT28" s="238"/>
      <c r="AU28" s="238"/>
      <c r="AV28" s="238"/>
      <c r="AW28" s="238"/>
      <c r="AX28" s="238"/>
      <c r="AY28" s="238"/>
      <c r="AZ28" s="238"/>
      <c r="BA28" s="238"/>
      <c r="BB28" s="238"/>
      <c r="BC28" s="238"/>
      <c r="BD28" s="238"/>
      <c r="BE28" s="238"/>
      <c r="BF28" s="238"/>
      <c r="BG28" s="238"/>
      <c r="BH28" s="238"/>
      <c r="BI28" s="238"/>
      <c r="BJ28" s="238"/>
      <c r="BK28" s="238"/>
      <c r="BL28" s="238"/>
      <c r="BM28" s="238"/>
      <c r="BN28" s="238"/>
      <c r="BO28" s="239"/>
      <c r="BP28" s="57"/>
      <c r="BQ28" s="16"/>
      <c r="BR28" s="17">
        <f t="shared" si="7"/>
        <v>0</v>
      </c>
      <c r="BS28" s="18"/>
      <c r="BT28" s="231">
        <f t="shared" si="8"/>
        <v>0</v>
      </c>
      <c r="BU28" s="232">
        <f t="shared" si="9"/>
        <v>0</v>
      </c>
      <c r="BV28" s="233">
        <f t="shared" si="9"/>
        <v>0</v>
      </c>
      <c r="BW28" s="25"/>
      <c r="BX28" s="333">
        <f t="shared" si="10"/>
        <v>0</v>
      </c>
      <c r="BY28" s="334"/>
      <c r="BZ28" s="334"/>
      <c r="CA28" s="335"/>
      <c r="CB28" s="333" t="str">
        <f t="shared" si="11"/>
        <v/>
      </c>
      <c r="CC28" s="334"/>
      <c r="CD28" s="334"/>
      <c r="CE28" s="335"/>
      <c r="CF28" s="22"/>
      <c r="CG28" s="324">
        <f t="shared" si="12"/>
        <v>0</v>
      </c>
      <c r="CH28" s="325"/>
      <c r="CI28" s="326"/>
      <c r="CJ28" s="324" t="str">
        <f t="shared" si="13"/>
        <v/>
      </c>
      <c r="CK28" s="325"/>
      <c r="CL28" s="326"/>
      <c r="CM28" s="30"/>
      <c r="CN28" s="30">
        <f t="shared" si="0"/>
        <v>4</v>
      </c>
      <c r="CO28" s="203"/>
      <c r="CP28" s="128" t="s">
        <v>92</v>
      </c>
      <c r="CQ28" s="125">
        <f t="shared" si="1"/>
        <v>0</v>
      </c>
      <c r="CR28" s="125">
        <f t="shared" si="14"/>
        <v>0</v>
      </c>
      <c r="CS28" s="154" t="s">
        <v>81</v>
      </c>
      <c r="CT28" s="128"/>
      <c r="CU28" s="128"/>
      <c r="CV28" s="128"/>
      <c r="CW28" s="128"/>
      <c r="CX28" s="128"/>
      <c r="CY28" s="128"/>
      <c r="CZ28" s="128"/>
      <c r="DA28" s="128"/>
      <c r="DB28" s="128"/>
      <c r="DC28" s="128"/>
      <c r="DD28" s="204">
        <f t="shared" si="15"/>
        <v>1</v>
      </c>
      <c r="DE28" s="203"/>
      <c r="DF28" s="203"/>
      <c r="DG28" s="203"/>
      <c r="DH28" s="203"/>
      <c r="DI28" s="203"/>
      <c r="DJ28" s="203"/>
      <c r="DK28" s="203"/>
      <c r="DL28" s="203"/>
      <c r="DM28" s="203"/>
      <c r="DN28" s="203"/>
      <c r="DO28" s="203"/>
      <c r="DP28" s="203"/>
      <c r="DQ28" s="203"/>
      <c r="DR28" s="203"/>
      <c r="DS28" s="203"/>
      <c r="DT28" s="203"/>
      <c r="DU28" s="203"/>
      <c r="DV28" s="203"/>
      <c r="DW28" s="203"/>
      <c r="DX28" s="203"/>
      <c r="DY28" s="203"/>
      <c r="DZ28" s="203"/>
      <c r="EA28" s="203"/>
      <c r="EB28" s="203"/>
      <c r="EC28" s="203"/>
      <c r="ED28" s="203"/>
      <c r="EE28" s="203"/>
      <c r="EF28" s="203"/>
      <c r="EG28" s="203"/>
      <c r="EH28" s="203"/>
      <c r="EI28" s="203"/>
    </row>
    <row r="29" spans="1:139" s="24" customFormat="1" ht="30.95" customHeight="1" thickBot="1" x14ac:dyDescent="0.3">
      <c r="A29" s="78"/>
      <c r="B29" s="79"/>
      <c r="C29" s="80"/>
      <c r="D29" s="545">
        <f>'מתכננים ויועצים'!D29:H29</f>
        <v>0</v>
      </c>
      <c r="E29" s="546"/>
      <c r="F29" s="546"/>
      <c r="G29" s="546"/>
      <c r="H29" s="547"/>
      <c r="I29" s="81"/>
      <c r="J29" s="141">
        <f>IF(ISBLANK(D29),0,1)</f>
        <v>1</v>
      </c>
      <c r="K29" s="69">
        <v>19</v>
      </c>
      <c r="L29" s="270">
        <v>42754</v>
      </c>
      <c r="M29" s="270"/>
      <c r="N29" s="270"/>
      <c r="O29" s="270"/>
      <c r="P29" s="270"/>
      <c r="Q29" s="263"/>
      <c r="R29" s="266"/>
      <c r="S29" s="266"/>
      <c r="T29" s="261"/>
      <c r="U29" s="262"/>
      <c r="V29" s="262"/>
      <c r="W29" s="263"/>
      <c r="X29" s="230" t="str">
        <f t="shared" si="2"/>
        <v/>
      </c>
      <c r="Y29" s="242" t="str">
        <f t="shared" si="3"/>
        <v/>
      </c>
      <c r="Z29" s="243"/>
      <c r="AA29" s="243"/>
      <c r="AB29" s="244"/>
      <c r="AC29" s="245">
        <v>0</v>
      </c>
      <c r="AD29" s="246"/>
      <c r="AE29" s="247"/>
      <c r="AF29" s="242" t="str">
        <f t="shared" si="4"/>
        <v/>
      </c>
      <c r="AG29" s="243"/>
      <c r="AH29" s="244"/>
      <c r="AI29" s="207"/>
      <c r="AJ29" s="207"/>
      <c r="AK29" s="254"/>
      <c r="AL29" s="254"/>
      <c r="AM29" s="209">
        <f t="shared" si="5"/>
        <v>0</v>
      </c>
      <c r="AN29" s="210">
        <f t="shared" si="6"/>
        <v>0</v>
      </c>
      <c r="AO29" s="237"/>
      <c r="AP29" s="238"/>
      <c r="AQ29" s="238"/>
      <c r="AR29" s="238"/>
      <c r="AS29" s="238"/>
      <c r="AT29" s="238"/>
      <c r="AU29" s="238"/>
      <c r="AV29" s="238"/>
      <c r="AW29" s="238"/>
      <c r="AX29" s="238"/>
      <c r="AY29" s="238"/>
      <c r="AZ29" s="238"/>
      <c r="BA29" s="238"/>
      <c r="BB29" s="238"/>
      <c r="BC29" s="238"/>
      <c r="BD29" s="238"/>
      <c r="BE29" s="238"/>
      <c r="BF29" s="238"/>
      <c r="BG29" s="238"/>
      <c r="BH29" s="238"/>
      <c r="BI29" s="238"/>
      <c r="BJ29" s="238"/>
      <c r="BK29" s="238"/>
      <c r="BL29" s="238"/>
      <c r="BM29" s="238"/>
      <c r="BN29" s="238"/>
      <c r="BO29" s="239"/>
      <c r="BP29" s="57"/>
      <c r="BQ29" s="16"/>
      <c r="BR29" s="17">
        <f t="shared" si="7"/>
        <v>0</v>
      </c>
      <c r="BS29" s="18"/>
      <c r="BT29" s="231">
        <f t="shared" si="8"/>
        <v>0</v>
      </c>
      <c r="BU29" s="232">
        <f t="shared" si="9"/>
        <v>0</v>
      </c>
      <c r="BV29" s="233">
        <f t="shared" si="9"/>
        <v>0</v>
      </c>
      <c r="BW29" s="25"/>
      <c r="BX29" s="333">
        <f t="shared" si="10"/>
        <v>0</v>
      </c>
      <c r="BY29" s="334"/>
      <c r="BZ29" s="334"/>
      <c r="CA29" s="335"/>
      <c r="CB29" s="333" t="str">
        <f t="shared" si="11"/>
        <v/>
      </c>
      <c r="CC29" s="334"/>
      <c r="CD29" s="334"/>
      <c r="CE29" s="335"/>
      <c r="CF29" s="22"/>
      <c r="CG29" s="324">
        <f t="shared" si="12"/>
        <v>0</v>
      </c>
      <c r="CH29" s="325"/>
      <c r="CI29" s="326"/>
      <c r="CJ29" s="324" t="str">
        <f t="shared" si="13"/>
        <v/>
      </c>
      <c r="CK29" s="325"/>
      <c r="CL29" s="326"/>
      <c r="CM29" s="30"/>
      <c r="CN29" s="30">
        <f t="shared" si="0"/>
        <v>5</v>
      </c>
      <c r="CO29" s="203"/>
      <c r="CP29" s="128" t="s">
        <v>92</v>
      </c>
      <c r="CQ29" s="125">
        <f t="shared" si="1"/>
        <v>0</v>
      </c>
      <c r="CR29" s="125">
        <f t="shared" si="14"/>
        <v>0</v>
      </c>
      <c r="CS29" s="154" t="s">
        <v>82</v>
      </c>
      <c r="CT29" s="128"/>
      <c r="CU29" s="128"/>
      <c r="CV29" s="128"/>
      <c r="CW29" s="128"/>
      <c r="CX29" s="128"/>
      <c r="CY29" s="128"/>
      <c r="CZ29" s="128"/>
      <c r="DA29" s="128"/>
      <c r="DB29" s="128"/>
      <c r="DC29" s="128"/>
      <c r="DD29" s="204">
        <f t="shared" si="15"/>
        <v>1</v>
      </c>
      <c r="DE29" s="203"/>
      <c r="DF29" s="203"/>
      <c r="DG29" s="203"/>
      <c r="DH29" s="203"/>
      <c r="DI29" s="203"/>
      <c r="DJ29" s="203"/>
      <c r="DK29" s="203"/>
      <c r="DL29" s="203"/>
      <c r="DM29" s="203"/>
      <c r="DN29" s="203"/>
      <c r="DO29" s="203"/>
      <c r="DP29" s="203"/>
      <c r="DQ29" s="203"/>
      <c r="DR29" s="203"/>
      <c r="DS29" s="203"/>
      <c r="DT29" s="203"/>
      <c r="DU29" s="203"/>
      <c r="DV29" s="203"/>
      <c r="DW29" s="203"/>
      <c r="DX29" s="203"/>
      <c r="DY29" s="203"/>
      <c r="DZ29" s="203"/>
      <c r="EA29" s="203"/>
      <c r="EB29" s="203"/>
      <c r="EC29" s="203"/>
      <c r="ED29" s="203"/>
      <c r="EE29" s="203"/>
      <c r="EF29" s="203"/>
      <c r="EG29" s="203"/>
      <c r="EH29" s="203"/>
      <c r="EI29" s="203"/>
    </row>
    <row r="30" spans="1:139" s="24" customFormat="1" ht="30.95" customHeight="1" thickTop="1" thickBot="1" x14ac:dyDescent="0.3">
      <c r="B30" s="303" t="s">
        <v>124</v>
      </c>
      <c r="C30" s="304"/>
      <c r="D30" s="304"/>
      <c r="E30" s="304"/>
      <c r="F30" s="304"/>
      <c r="G30" s="304"/>
      <c r="H30" s="304"/>
      <c r="I30" s="305"/>
      <c r="J30" s="141"/>
      <c r="K30" s="69">
        <v>20</v>
      </c>
      <c r="L30" s="270">
        <v>42755</v>
      </c>
      <c r="M30" s="270"/>
      <c r="N30" s="270"/>
      <c r="O30" s="270"/>
      <c r="P30" s="270"/>
      <c r="Q30" s="263"/>
      <c r="R30" s="266"/>
      <c r="S30" s="266"/>
      <c r="T30" s="261"/>
      <c r="U30" s="262"/>
      <c r="V30" s="262"/>
      <c r="W30" s="263"/>
      <c r="X30" s="230" t="str">
        <f t="shared" si="2"/>
        <v/>
      </c>
      <c r="Y30" s="242" t="str">
        <f t="shared" si="3"/>
        <v/>
      </c>
      <c r="Z30" s="243"/>
      <c r="AA30" s="243"/>
      <c r="AB30" s="244"/>
      <c r="AC30" s="245">
        <v>0</v>
      </c>
      <c r="AD30" s="246"/>
      <c r="AE30" s="247"/>
      <c r="AF30" s="242" t="str">
        <f t="shared" si="4"/>
        <v/>
      </c>
      <c r="AG30" s="243"/>
      <c r="AH30" s="244"/>
      <c r="AI30" s="207"/>
      <c r="AJ30" s="207"/>
      <c r="AK30" s="254"/>
      <c r="AL30" s="254"/>
      <c r="AM30" s="209">
        <f t="shared" si="5"/>
        <v>0</v>
      </c>
      <c r="AN30" s="210">
        <f t="shared" si="6"/>
        <v>0</v>
      </c>
      <c r="AO30" s="237"/>
      <c r="AP30" s="238"/>
      <c r="AQ30" s="238"/>
      <c r="AR30" s="238"/>
      <c r="AS30" s="238"/>
      <c r="AT30" s="238"/>
      <c r="AU30" s="238"/>
      <c r="AV30" s="238"/>
      <c r="AW30" s="238"/>
      <c r="AX30" s="238"/>
      <c r="AY30" s="238"/>
      <c r="AZ30" s="238"/>
      <c r="BA30" s="238"/>
      <c r="BB30" s="238"/>
      <c r="BC30" s="238"/>
      <c r="BD30" s="238"/>
      <c r="BE30" s="238"/>
      <c r="BF30" s="238"/>
      <c r="BG30" s="238"/>
      <c r="BH30" s="238"/>
      <c r="BI30" s="238"/>
      <c r="BJ30" s="238"/>
      <c r="BK30" s="238"/>
      <c r="BL30" s="238"/>
      <c r="BM30" s="238"/>
      <c r="BN30" s="238"/>
      <c r="BO30" s="239"/>
      <c r="BP30" s="57"/>
      <c r="BQ30" s="16"/>
      <c r="BR30" s="17">
        <f t="shared" si="7"/>
        <v>0</v>
      </c>
      <c r="BS30" s="18"/>
      <c r="BT30" s="231">
        <f t="shared" si="8"/>
        <v>0</v>
      </c>
      <c r="BU30" s="232">
        <f t="shared" si="9"/>
        <v>0</v>
      </c>
      <c r="BV30" s="233">
        <f t="shared" si="9"/>
        <v>0</v>
      </c>
      <c r="BW30" s="25"/>
      <c r="BX30" s="333">
        <f t="shared" si="10"/>
        <v>0</v>
      </c>
      <c r="BY30" s="334"/>
      <c r="BZ30" s="334"/>
      <c r="CA30" s="335"/>
      <c r="CB30" s="333" t="str">
        <f t="shared" si="11"/>
        <v/>
      </c>
      <c r="CC30" s="334"/>
      <c r="CD30" s="334"/>
      <c r="CE30" s="335"/>
      <c r="CF30" s="22"/>
      <c r="CG30" s="324">
        <f t="shared" si="12"/>
        <v>0</v>
      </c>
      <c r="CH30" s="325"/>
      <c r="CI30" s="326"/>
      <c r="CJ30" s="324" t="str">
        <f t="shared" si="13"/>
        <v/>
      </c>
      <c r="CK30" s="325"/>
      <c r="CL30" s="326"/>
      <c r="CM30" s="30"/>
      <c r="CN30" s="30">
        <f t="shared" si="0"/>
        <v>6</v>
      </c>
      <c r="CO30" s="203"/>
      <c r="CP30" s="128" t="s">
        <v>92</v>
      </c>
      <c r="CQ30" s="125">
        <f t="shared" si="1"/>
        <v>0</v>
      </c>
      <c r="CR30" s="125">
        <f t="shared" si="14"/>
        <v>0</v>
      </c>
      <c r="CS30" s="154" t="s">
        <v>83</v>
      </c>
      <c r="CT30" s="128"/>
      <c r="CU30" s="128"/>
      <c r="CV30" s="128"/>
      <c r="CW30" s="128"/>
      <c r="CX30" s="128"/>
      <c r="CY30" s="128"/>
      <c r="CZ30" s="128"/>
      <c r="DA30" s="128"/>
      <c r="DB30" s="128"/>
      <c r="DC30" s="128"/>
      <c r="DD30" s="204">
        <f t="shared" si="15"/>
        <v>1</v>
      </c>
      <c r="DE30" s="203"/>
      <c r="DF30" s="203"/>
      <c r="DG30" s="203"/>
      <c r="DH30" s="203"/>
      <c r="DI30" s="203"/>
      <c r="DJ30" s="203"/>
      <c r="DK30" s="203"/>
      <c r="DL30" s="203"/>
      <c r="DM30" s="203"/>
      <c r="DN30" s="203"/>
      <c r="DO30" s="203"/>
      <c r="DP30" s="203"/>
      <c r="DQ30" s="203"/>
      <c r="DR30" s="203"/>
      <c r="DS30" s="203"/>
      <c r="DT30" s="203"/>
      <c r="DU30" s="203"/>
      <c r="DV30" s="203"/>
      <c r="DW30" s="203"/>
      <c r="DX30" s="203"/>
      <c r="DY30" s="203"/>
      <c r="DZ30" s="203"/>
      <c r="EA30" s="203"/>
      <c r="EB30" s="203"/>
      <c r="EC30" s="203"/>
      <c r="ED30" s="203"/>
      <c r="EE30" s="203"/>
      <c r="EF30" s="203"/>
      <c r="EG30" s="203"/>
      <c r="EH30" s="203"/>
      <c r="EI30" s="203"/>
    </row>
    <row r="31" spans="1:139" s="24" customFormat="1" ht="30.95" customHeight="1" thickBot="1" x14ac:dyDescent="0.3">
      <c r="B31" s="79"/>
      <c r="C31" s="82"/>
      <c r="D31" s="545">
        <f>'מתכננים ויועצים'!D31:H31</f>
        <v>0</v>
      </c>
      <c r="E31" s="546"/>
      <c r="F31" s="546"/>
      <c r="G31" s="546"/>
      <c r="H31" s="547"/>
      <c r="I31" s="77"/>
      <c r="J31" s="141">
        <f>IF(ISBLANK(D31),0,1)</f>
        <v>1</v>
      </c>
      <c r="K31" s="69">
        <v>21</v>
      </c>
      <c r="L31" s="270">
        <v>42756</v>
      </c>
      <c r="M31" s="270"/>
      <c r="N31" s="270"/>
      <c r="O31" s="270"/>
      <c r="P31" s="270"/>
      <c r="Q31" s="263"/>
      <c r="R31" s="266"/>
      <c r="S31" s="266"/>
      <c r="T31" s="261"/>
      <c r="U31" s="262"/>
      <c r="V31" s="262"/>
      <c r="W31" s="263"/>
      <c r="X31" s="230" t="str">
        <f t="shared" si="2"/>
        <v/>
      </c>
      <c r="Y31" s="242" t="str">
        <f t="shared" si="3"/>
        <v/>
      </c>
      <c r="Z31" s="243"/>
      <c r="AA31" s="243"/>
      <c r="AB31" s="244"/>
      <c r="AC31" s="245">
        <v>0</v>
      </c>
      <c r="AD31" s="246"/>
      <c r="AE31" s="247"/>
      <c r="AF31" s="242" t="str">
        <f t="shared" si="4"/>
        <v/>
      </c>
      <c r="AG31" s="243"/>
      <c r="AH31" s="244"/>
      <c r="AI31" s="207"/>
      <c r="AJ31" s="207"/>
      <c r="AK31" s="254"/>
      <c r="AL31" s="254"/>
      <c r="AM31" s="209">
        <f t="shared" si="5"/>
        <v>0</v>
      </c>
      <c r="AN31" s="210">
        <f t="shared" si="6"/>
        <v>0</v>
      </c>
      <c r="AO31" s="237"/>
      <c r="AP31" s="238"/>
      <c r="AQ31" s="238"/>
      <c r="AR31" s="238"/>
      <c r="AS31" s="238"/>
      <c r="AT31" s="238"/>
      <c r="AU31" s="238"/>
      <c r="AV31" s="238"/>
      <c r="AW31" s="238"/>
      <c r="AX31" s="238"/>
      <c r="AY31" s="238"/>
      <c r="AZ31" s="238"/>
      <c r="BA31" s="238"/>
      <c r="BB31" s="238"/>
      <c r="BC31" s="238"/>
      <c r="BD31" s="238"/>
      <c r="BE31" s="238"/>
      <c r="BF31" s="238"/>
      <c r="BG31" s="238"/>
      <c r="BH31" s="238"/>
      <c r="BI31" s="238"/>
      <c r="BJ31" s="238"/>
      <c r="BK31" s="238"/>
      <c r="BL31" s="238"/>
      <c r="BM31" s="238"/>
      <c r="BN31" s="238"/>
      <c r="BO31" s="239"/>
      <c r="BP31" s="57"/>
      <c r="BQ31" s="16"/>
      <c r="BR31" s="17">
        <f t="shared" si="7"/>
        <v>0</v>
      </c>
      <c r="BS31" s="18"/>
      <c r="BT31" s="231">
        <f t="shared" si="8"/>
        <v>0</v>
      </c>
      <c r="BU31" s="232">
        <f t="shared" si="9"/>
        <v>0</v>
      </c>
      <c r="BV31" s="233">
        <f t="shared" si="9"/>
        <v>0</v>
      </c>
      <c r="BW31" s="25"/>
      <c r="BX31" s="333">
        <f t="shared" si="10"/>
        <v>0</v>
      </c>
      <c r="BY31" s="334"/>
      <c r="BZ31" s="334"/>
      <c r="CA31" s="335"/>
      <c r="CB31" s="333" t="str">
        <f t="shared" si="11"/>
        <v/>
      </c>
      <c r="CC31" s="334"/>
      <c r="CD31" s="334"/>
      <c r="CE31" s="335"/>
      <c r="CF31" s="22"/>
      <c r="CG31" s="324">
        <f t="shared" si="12"/>
        <v>0</v>
      </c>
      <c r="CH31" s="325"/>
      <c r="CI31" s="326"/>
      <c r="CJ31" s="324" t="str">
        <f t="shared" si="13"/>
        <v/>
      </c>
      <c r="CK31" s="325"/>
      <c r="CL31" s="326"/>
      <c r="CM31" s="30"/>
      <c r="CN31" s="30">
        <f t="shared" si="0"/>
        <v>7</v>
      </c>
      <c r="CO31" s="203"/>
      <c r="CP31" s="128" t="s">
        <v>92</v>
      </c>
      <c r="CQ31" s="125">
        <f t="shared" si="1"/>
        <v>0</v>
      </c>
      <c r="CR31" s="125">
        <f t="shared" si="14"/>
        <v>0</v>
      </c>
      <c r="CS31" s="154" t="s">
        <v>84</v>
      </c>
      <c r="CT31" s="128"/>
      <c r="CU31" s="128"/>
      <c r="CV31" s="128"/>
      <c r="CW31" s="128"/>
      <c r="CX31" s="128"/>
      <c r="CY31" s="128"/>
      <c r="CZ31" s="128"/>
      <c r="DA31" s="128"/>
      <c r="DB31" s="128"/>
      <c r="DC31" s="128"/>
      <c r="DD31" s="204">
        <f t="shared" si="15"/>
        <v>1</v>
      </c>
      <c r="DE31" s="203"/>
      <c r="DF31" s="203"/>
      <c r="DG31" s="203"/>
      <c r="DH31" s="203"/>
      <c r="DI31" s="203"/>
      <c r="DJ31" s="203"/>
      <c r="DK31" s="203"/>
      <c r="DL31" s="203"/>
      <c r="DM31" s="203"/>
      <c r="DN31" s="203"/>
      <c r="DO31" s="203"/>
      <c r="DP31" s="203"/>
      <c r="DQ31" s="203"/>
      <c r="DR31" s="203"/>
      <c r="DS31" s="203"/>
      <c r="DT31" s="203"/>
      <c r="DU31" s="203"/>
      <c r="DV31" s="203"/>
      <c r="DW31" s="203"/>
      <c r="DX31" s="203"/>
      <c r="DY31" s="203"/>
      <c r="DZ31" s="203"/>
      <c r="EA31" s="203"/>
      <c r="EB31" s="203"/>
      <c r="EC31" s="203"/>
      <c r="ED31" s="203"/>
      <c r="EE31" s="203"/>
      <c r="EF31" s="203"/>
      <c r="EG31" s="203"/>
      <c r="EH31" s="203"/>
      <c r="EI31" s="203"/>
    </row>
    <row r="32" spans="1:139" s="24" customFormat="1" ht="30.95" customHeight="1" thickTop="1" thickBot="1" x14ac:dyDescent="0.3">
      <c r="B32" s="365" t="s">
        <v>125</v>
      </c>
      <c r="C32" s="366"/>
      <c r="D32" s="366"/>
      <c r="E32" s="366"/>
      <c r="F32" s="366"/>
      <c r="G32" s="366"/>
      <c r="H32" s="366"/>
      <c r="I32" s="367"/>
      <c r="J32" s="141"/>
      <c r="K32" s="69">
        <v>22</v>
      </c>
      <c r="L32" s="270">
        <v>42757</v>
      </c>
      <c r="M32" s="270"/>
      <c r="N32" s="270"/>
      <c r="O32" s="270"/>
      <c r="P32" s="270"/>
      <c r="Q32" s="263"/>
      <c r="R32" s="266"/>
      <c r="S32" s="266"/>
      <c r="T32" s="261"/>
      <c r="U32" s="262"/>
      <c r="V32" s="262"/>
      <c r="W32" s="263"/>
      <c r="X32" s="230" t="str">
        <f t="shared" si="2"/>
        <v/>
      </c>
      <c r="Y32" s="242" t="str">
        <f t="shared" si="3"/>
        <v/>
      </c>
      <c r="Z32" s="243"/>
      <c r="AA32" s="243"/>
      <c r="AB32" s="244"/>
      <c r="AC32" s="245">
        <v>0</v>
      </c>
      <c r="AD32" s="246"/>
      <c r="AE32" s="247"/>
      <c r="AF32" s="242" t="str">
        <f t="shared" si="4"/>
        <v/>
      </c>
      <c r="AG32" s="243"/>
      <c r="AH32" s="244"/>
      <c r="AI32" s="207"/>
      <c r="AJ32" s="207"/>
      <c r="AK32" s="254"/>
      <c r="AL32" s="254"/>
      <c r="AM32" s="209">
        <f t="shared" si="5"/>
        <v>0</v>
      </c>
      <c r="AN32" s="210">
        <f t="shared" si="6"/>
        <v>0</v>
      </c>
      <c r="AO32" s="237"/>
      <c r="AP32" s="238"/>
      <c r="AQ32" s="238"/>
      <c r="AR32" s="238"/>
      <c r="AS32" s="238"/>
      <c r="AT32" s="238"/>
      <c r="AU32" s="238"/>
      <c r="AV32" s="238"/>
      <c r="AW32" s="238"/>
      <c r="AX32" s="238"/>
      <c r="AY32" s="238"/>
      <c r="AZ32" s="238"/>
      <c r="BA32" s="238"/>
      <c r="BB32" s="238"/>
      <c r="BC32" s="238"/>
      <c r="BD32" s="238"/>
      <c r="BE32" s="238"/>
      <c r="BF32" s="238"/>
      <c r="BG32" s="238"/>
      <c r="BH32" s="238"/>
      <c r="BI32" s="238"/>
      <c r="BJ32" s="238"/>
      <c r="BK32" s="238"/>
      <c r="BL32" s="238"/>
      <c r="BM32" s="238"/>
      <c r="BN32" s="238"/>
      <c r="BO32" s="239"/>
      <c r="BP32" s="57"/>
      <c r="BQ32" s="16"/>
      <c r="BR32" s="17">
        <f t="shared" si="7"/>
        <v>0</v>
      </c>
      <c r="BS32" s="18"/>
      <c r="BT32" s="231">
        <f t="shared" si="8"/>
        <v>0</v>
      </c>
      <c r="BU32" s="232">
        <f t="shared" si="9"/>
        <v>0</v>
      </c>
      <c r="BV32" s="233">
        <f t="shared" si="9"/>
        <v>0</v>
      </c>
      <c r="BW32" s="25"/>
      <c r="BX32" s="333">
        <f t="shared" si="10"/>
        <v>0</v>
      </c>
      <c r="BY32" s="334"/>
      <c r="BZ32" s="334"/>
      <c r="CA32" s="335"/>
      <c r="CB32" s="333" t="str">
        <f t="shared" si="11"/>
        <v/>
      </c>
      <c r="CC32" s="334"/>
      <c r="CD32" s="334"/>
      <c r="CE32" s="335"/>
      <c r="CF32" s="22"/>
      <c r="CG32" s="324">
        <f t="shared" si="12"/>
        <v>0</v>
      </c>
      <c r="CH32" s="325"/>
      <c r="CI32" s="326"/>
      <c r="CJ32" s="324" t="str">
        <f t="shared" si="13"/>
        <v/>
      </c>
      <c r="CK32" s="325"/>
      <c r="CL32" s="326"/>
      <c r="CM32" s="30"/>
      <c r="CN32" s="30">
        <f t="shared" si="0"/>
        <v>1</v>
      </c>
      <c r="CO32" s="203"/>
      <c r="CP32" s="128" t="s">
        <v>92</v>
      </c>
      <c r="CQ32" s="125">
        <f t="shared" si="1"/>
        <v>0</v>
      </c>
      <c r="CR32" s="125">
        <f t="shared" si="14"/>
        <v>0</v>
      </c>
      <c r="CS32" s="154" t="s">
        <v>85</v>
      </c>
      <c r="CT32" s="128"/>
      <c r="CU32" s="128"/>
      <c r="CV32" s="128"/>
      <c r="CW32" s="128"/>
      <c r="CX32" s="128"/>
      <c r="CY32" s="128"/>
      <c r="CZ32" s="128"/>
      <c r="DA32" s="128"/>
      <c r="DB32" s="128"/>
      <c r="DC32" s="128"/>
      <c r="DD32" s="204">
        <f t="shared" si="15"/>
        <v>1</v>
      </c>
      <c r="DE32" s="203"/>
      <c r="DF32" s="203"/>
      <c r="DG32" s="203"/>
      <c r="DH32" s="203"/>
      <c r="DI32" s="203"/>
      <c r="DJ32" s="203"/>
      <c r="DK32" s="203"/>
      <c r="DL32" s="203"/>
      <c r="DM32" s="203"/>
      <c r="DN32" s="203"/>
      <c r="DO32" s="203"/>
      <c r="DP32" s="203"/>
      <c r="DQ32" s="203"/>
      <c r="DR32" s="203"/>
      <c r="DS32" s="203"/>
      <c r="DT32" s="203"/>
      <c r="DU32" s="203"/>
      <c r="DV32" s="203"/>
      <c r="DW32" s="203"/>
      <c r="DX32" s="203"/>
      <c r="DY32" s="203"/>
      <c r="DZ32" s="203"/>
      <c r="EA32" s="203"/>
      <c r="EB32" s="203"/>
      <c r="EC32" s="203"/>
      <c r="ED32" s="203"/>
      <c r="EE32" s="203"/>
      <c r="EF32" s="203"/>
      <c r="EG32" s="203"/>
      <c r="EH32" s="203"/>
      <c r="EI32" s="203"/>
    </row>
    <row r="33" spans="1:139" s="24" customFormat="1" ht="30.95" customHeight="1" thickBot="1" x14ac:dyDescent="0.3">
      <c r="B33" s="74"/>
      <c r="C33" s="83"/>
      <c r="D33" s="362">
        <f>D29-D31</f>
        <v>0</v>
      </c>
      <c r="E33" s="363"/>
      <c r="F33" s="363"/>
      <c r="G33" s="363"/>
      <c r="H33" s="364"/>
      <c r="I33" s="84"/>
      <c r="J33" s="141"/>
      <c r="K33" s="69">
        <v>23</v>
      </c>
      <c r="L33" s="270">
        <v>42758</v>
      </c>
      <c r="M33" s="270"/>
      <c r="N33" s="270"/>
      <c r="O33" s="270"/>
      <c r="P33" s="270"/>
      <c r="Q33" s="263"/>
      <c r="R33" s="266"/>
      <c r="S33" s="266"/>
      <c r="T33" s="261"/>
      <c r="U33" s="262"/>
      <c r="V33" s="262"/>
      <c r="W33" s="263"/>
      <c r="X33" s="230" t="str">
        <f t="shared" si="2"/>
        <v/>
      </c>
      <c r="Y33" s="242" t="str">
        <f t="shared" si="3"/>
        <v/>
      </c>
      <c r="Z33" s="243"/>
      <c r="AA33" s="243"/>
      <c r="AB33" s="244"/>
      <c r="AC33" s="245">
        <v>0</v>
      </c>
      <c r="AD33" s="246"/>
      <c r="AE33" s="247"/>
      <c r="AF33" s="242" t="str">
        <f t="shared" si="4"/>
        <v/>
      </c>
      <c r="AG33" s="243"/>
      <c r="AH33" s="244"/>
      <c r="AI33" s="207"/>
      <c r="AJ33" s="207"/>
      <c r="AK33" s="254"/>
      <c r="AL33" s="254"/>
      <c r="AM33" s="209">
        <f t="shared" si="5"/>
        <v>0</v>
      </c>
      <c r="AN33" s="210">
        <f t="shared" si="6"/>
        <v>0</v>
      </c>
      <c r="AO33" s="237"/>
      <c r="AP33" s="238"/>
      <c r="AQ33" s="238"/>
      <c r="AR33" s="238"/>
      <c r="AS33" s="238"/>
      <c r="AT33" s="238"/>
      <c r="AU33" s="238"/>
      <c r="AV33" s="238"/>
      <c r="AW33" s="238"/>
      <c r="AX33" s="238"/>
      <c r="AY33" s="238"/>
      <c r="AZ33" s="238"/>
      <c r="BA33" s="238"/>
      <c r="BB33" s="238"/>
      <c r="BC33" s="238"/>
      <c r="BD33" s="238"/>
      <c r="BE33" s="238"/>
      <c r="BF33" s="238"/>
      <c r="BG33" s="238"/>
      <c r="BH33" s="238"/>
      <c r="BI33" s="238"/>
      <c r="BJ33" s="238"/>
      <c r="BK33" s="238"/>
      <c r="BL33" s="238"/>
      <c r="BM33" s="238"/>
      <c r="BN33" s="238"/>
      <c r="BO33" s="239"/>
      <c r="BP33" s="57"/>
      <c r="BQ33" s="16"/>
      <c r="BR33" s="17">
        <f t="shared" si="7"/>
        <v>0</v>
      </c>
      <c r="BS33" s="18"/>
      <c r="BT33" s="231">
        <f t="shared" si="8"/>
        <v>0</v>
      </c>
      <c r="BU33" s="232">
        <f t="shared" si="9"/>
        <v>0</v>
      </c>
      <c r="BV33" s="233">
        <f t="shared" si="9"/>
        <v>0</v>
      </c>
      <c r="BW33" s="25"/>
      <c r="BX33" s="333">
        <f t="shared" si="10"/>
        <v>0</v>
      </c>
      <c r="BY33" s="334"/>
      <c r="BZ33" s="334"/>
      <c r="CA33" s="335"/>
      <c r="CB33" s="333" t="str">
        <f t="shared" si="11"/>
        <v/>
      </c>
      <c r="CC33" s="334"/>
      <c r="CD33" s="334"/>
      <c r="CE33" s="335"/>
      <c r="CF33" s="22"/>
      <c r="CG33" s="324">
        <f t="shared" si="12"/>
        <v>0</v>
      </c>
      <c r="CH33" s="325"/>
      <c r="CI33" s="326"/>
      <c r="CJ33" s="324" t="str">
        <f t="shared" si="13"/>
        <v/>
      </c>
      <c r="CK33" s="325"/>
      <c r="CL33" s="326"/>
      <c r="CM33" s="30"/>
      <c r="CN33" s="30">
        <f t="shared" si="0"/>
        <v>2</v>
      </c>
      <c r="CO33" s="203"/>
      <c r="CP33" s="128" t="s">
        <v>92</v>
      </c>
      <c r="CQ33" s="125">
        <f t="shared" si="1"/>
        <v>0</v>
      </c>
      <c r="CR33" s="125">
        <f t="shared" si="14"/>
        <v>0</v>
      </c>
      <c r="CS33" s="154" t="s">
        <v>86</v>
      </c>
      <c r="CT33" s="128"/>
      <c r="CU33" s="128"/>
      <c r="CV33" s="128"/>
      <c r="CW33" s="128"/>
      <c r="CX33" s="128"/>
      <c r="CY33" s="128"/>
      <c r="CZ33" s="128"/>
      <c r="DA33" s="128"/>
      <c r="DB33" s="128"/>
      <c r="DC33" s="128"/>
      <c r="DD33" s="204">
        <f t="shared" si="15"/>
        <v>1</v>
      </c>
      <c r="DE33" s="128"/>
      <c r="DF33" s="128"/>
      <c r="DG33" s="128"/>
      <c r="DH33" s="128"/>
      <c r="DI33" s="128"/>
      <c r="DJ33" s="203"/>
      <c r="DK33" s="203"/>
      <c r="DL33" s="203"/>
      <c r="DM33" s="203"/>
      <c r="DN33" s="203"/>
      <c r="DO33" s="203"/>
      <c r="DP33" s="203"/>
      <c r="DQ33" s="203"/>
      <c r="DR33" s="203"/>
      <c r="DS33" s="203"/>
      <c r="DT33" s="203"/>
      <c r="DU33" s="203"/>
      <c r="DV33" s="203"/>
      <c r="DW33" s="203"/>
      <c r="DX33" s="203"/>
      <c r="DY33" s="203"/>
      <c r="DZ33" s="203"/>
      <c r="EA33" s="203"/>
      <c r="EB33" s="203"/>
      <c r="EC33" s="203"/>
      <c r="ED33" s="203"/>
      <c r="EE33" s="203"/>
      <c r="EF33" s="203"/>
      <c r="EG33" s="203"/>
      <c r="EH33" s="203"/>
      <c r="EI33" s="203"/>
    </row>
    <row r="34" spans="1:139" s="24" customFormat="1" ht="30.95" customHeight="1" thickTop="1" thickBot="1" x14ac:dyDescent="0.3">
      <c r="B34" s="368" t="s">
        <v>62</v>
      </c>
      <c r="C34" s="369"/>
      <c r="D34" s="369"/>
      <c r="E34" s="369"/>
      <c r="F34" s="369"/>
      <c r="G34" s="369"/>
      <c r="H34" s="369"/>
      <c r="I34" s="370"/>
      <c r="J34" s="141"/>
      <c r="K34" s="69">
        <v>24</v>
      </c>
      <c r="L34" s="270">
        <v>42759</v>
      </c>
      <c r="M34" s="270"/>
      <c r="N34" s="270"/>
      <c r="O34" s="270"/>
      <c r="P34" s="270"/>
      <c r="Q34" s="263"/>
      <c r="R34" s="266"/>
      <c r="S34" s="266"/>
      <c r="T34" s="261"/>
      <c r="U34" s="262"/>
      <c r="V34" s="262"/>
      <c r="W34" s="263"/>
      <c r="X34" s="230" t="str">
        <f t="shared" si="2"/>
        <v/>
      </c>
      <c r="Y34" s="242" t="str">
        <f t="shared" si="3"/>
        <v/>
      </c>
      <c r="Z34" s="243"/>
      <c r="AA34" s="243"/>
      <c r="AB34" s="244"/>
      <c r="AC34" s="245">
        <v>0</v>
      </c>
      <c r="AD34" s="246"/>
      <c r="AE34" s="247"/>
      <c r="AF34" s="242" t="str">
        <f t="shared" si="4"/>
        <v/>
      </c>
      <c r="AG34" s="243"/>
      <c r="AH34" s="244"/>
      <c r="AI34" s="207"/>
      <c r="AJ34" s="207"/>
      <c r="AK34" s="254"/>
      <c r="AL34" s="254"/>
      <c r="AM34" s="209">
        <f t="shared" si="5"/>
        <v>0</v>
      </c>
      <c r="AN34" s="210">
        <f t="shared" si="6"/>
        <v>0</v>
      </c>
      <c r="AO34" s="237"/>
      <c r="AP34" s="238"/>
      <c r="AQ34" s="238"/>
      <c r="AR34" s="238"/>
      <c r="AS34" s="238"/>
      <c r="AT34" s="238"/>
      <c r="AU34" s="238"/>
      <c r="AV34" s="238"/>
      <c r="AW34" s="238"/>
      <c r="AX34" s="238"/>
      <c r="AY34" s="238"/>
      <c r="AZ34" s="238"/>
      <c r="BA34" s="238"/>
      <c r="BB34" s="238"/>
      <c r="BC34" s="238"/>
      <c r="BD34" s="238"/>
      <c r="BE34" s="238"/>
      <c r="BF34" s="238"/>
      <c r="BG34" s="238"/>
      <c r="BH34" s="238"/>
      <c r="BI34" s="238"/>
      <c r="BJ34" s="238"/>
      <c r="BK34" s="238"/>
      <c r="BL34" s="238"/>
      <c r="BM34" s="238"/>
      <c r="BN34" s="238"/>
      <c r="BO34" s="239"/>
      <c r="BP34" s="57"/>
      <c r="BQ34" s="16"/>
      <c r="BR34" s="17">
        <f t="shared" si="7"/>
        <v>0</v>
      </c>
      <c r="BS34" s="18"/>
      <c r="BT34" s="231">
        <f t="shared" si="8"/>
        <v>0</v>
      </c>
      <c r="BU34" s="232">
        <f t="shared" si="9"/>
        <v>0</v>
      </c>
      <c r="BV34" s="233">
        <f t="shared" si="9"/>
        <v>0</v>
      </c>
      <c r="BW34" s="25"/>
      <c r="BX34" s="333">
        <f t="shared" si="10"/>
        <v>0</v>
      </c>
      <c r="BY34" s="334"/>
      <c r="BZ34" s="334"/>
      <c r="CA34" s="335"/>
      <c r="CB34" s="333" t="str">
        <f t="shared" si="11"/>
        <v/>
      </c>
      <c r="CC34" s="334"/>
      <c r="CD34" s="334"/>
      <c r="CE34" s="335"/>
      <c r="CF34" s="22"/>
      <c r="CG34" s="324">
        <f t="shared" si="12"/>
        <v>0</v>
      </c>
      <c r="CH34" s="325"/>
      <c r="CI34" s="326"/>
      <c r="CJ34" s="324" t="str">
        <f t="shared" si="13"/>
        <v/>
      </c>
      <c r="CK34" s="325"/>
      <c r="CL34" s="326"/>
      <c r="CM34" s="30"/>
      <c r="CN34" s="30">
        <f t="shared" si="0"/>
        <v>3</v>
      </c>
      <c r="CO34" s="203"/>
      <c r="CP34" s="128" t="s">
        <v>92</v>
      </c>
      <c r="CQ34" s="125">
        <f t="shared" si="1"/>
        <v>0</v>
      </c>
      <c r="CR34" s="125">
        <f t="shared" si="14"/>
        <v>0</v>
      </c>
      <c r="CS34" s="154" t="s">
        <v>87</v>
      </c>
      <c r="CT34" s="128"/>
      <c r="CU34" s="128"/>
      <c r="CV34" s="128"/>
      <c r="CW34" s="128"/>
      <c r="CX34" s="128"/>
      <c r="CY34" s="128"/>
      <c r="CZ34" s="128"/>
      <c r="DA34" s="128"/>
      <c r="DB34" s="128"/>
      <c r="DC34" s="128"/>
      <c r="DD34" s="204">
        <f t="shared" si="15"/>
        <v>1</v>
      </c>
      <c r="DE34" s="128"/>
      <c r="DF34" s="128"/>
      <c r="DG34" s="128"/>
      <c r="DH34" s="128"/>
      <c r="DI34" s="128"/>
      <c r="DJ34" s="203"/>
      <c r="DK34" s="203"/>
      <c r="DL34" s="203"/>
      <c r="DM34" s="203"/>
      <c r="DN34" s="203"/>
      <c r="DO34" s="203"/>
      <c r="DP34" s="203"/>
      <c r="DQ34" s="203"/>
      <c r="DR34" s="203"/>
      <c r="DS34" s="203"/>
      <c r="DT34" s="203"/>
      <c r="DU34" s="203"/>
      <c r="DV34" s="203"/>
      <c r="DW34" s="203"/>
      <c r="DX34" s="203"/>
      <c r="DY34" s="203"/>
      <c r="DZ34" s="203"/>
      <c r="EA34" s="203"/>
      <c r="EB34" s="203"/>
      <c r="EC34" s="203"/>
      <c r="ED34" s="203"/>
      <c r="EE34" s="203"/>
      <c r="EF34" s="203"/>
      <c r="EG34" s="203"/>
      <c r="EH34" s="203"/>
      <c r="EI34" s="203"/>
    </row>
    <row r="35" spans="1:139" s="24" customFormat="1" ht="30.95" customHeight="1" thickBot="1" x14ac:dyDescent="0.3">
      <c r="B35" s="371"/>
      <c r="C35" s="372"/>
      <c r="D35" s="372"/>
      <c r="E35" s="372"/>
      <c r="F35" s="372"/>
      <c r="G35" s="372"/>
      <c r="H35" s="372"/>
      <c r="I35" s="373"/>
      <c r="J35" s="141"/>
      <c r="K35" s="69">
        <v>25</v>
      </c>
      <c r="L35" s="270">
        <v>42760</v>
      </c>
      <c r="M35" s="270"/>
      <c r="N35" s="270"/>
      <c r="O35" s="270"/>
      <c r="P35" s="270"/>
      <c r="Q35" s="263"/>
      <c r="R35" s="266"/>
      <c r="S35" s="266"/>
      <c r="T35" s="261"/>
      <c r="U35" s="262"/>
      <c r="V35" s="262"/>
      <c r="W35" s="263"/>
      <c r="X35" s="230" t="str">
        <f t="shared" si="2"/>
        <v/>
      </c>
      <c r="Y35" s="242" t="str">
        <f t="shared" si="3"/>
        <v/>
      </c>
      <c r="Z35" s="243"/>
      <c r="AA35" s="243"/>
      <c r="AB35" s="244"/>
      <c r="AC35" s="245">
        <v>0</v>
      </c>
      <c r="AD35" s="246"/>
      <c r="AE35" s="247"/>
      <c r="AF35" s="242" t="str">
        <f t="shared" si="4"/>
        <v/>
      </c>
      <c r="AG35" s="243"/>
      <c r="AH35" s="244"/>
      <c r="AI35" s="207"/>
      <c r="AJ35" s="207"/>
      <c r="AK35" s="254"/>
      <c r="AL35" s="254"/>
      <c r="AM35" s="209">
        <f t="shared" si="5"/>
        <v>0</v>
      </c>
      <c r="AN35" s="210">
        <f t="shared" si="6"/>
        <v>0</v>
      </c>
      <c r="AO35" s="237"/>
      <c r="AP35" s="238"/>
      <c r="AQ35" s="238"/>
      <c r="AR35" s="238"/>
      <c r="AS35" s="238"/>
      <c r="AT35" s="238"/>
      <c r="AU35" s="238"/>
      <c r="AV35" s="238"/>
      <c r="AW35" s="238"/>
      <c r="AX35" s="238"/>
      <c r="AY35" s="238"/>
      <c r="AZ35" s="238"/>
      <c r="BA35" s="238"/>
      <c r="BB35" s="238"/>
      <c r="BC35" s="238"/>
      <c r="BD35" s="238"/>
      <c r="BE35" s="238"/>
      <c r="BF35" s="238"/>
      <c r="BG35" s="238"/>
      <c r="BH35" s="238"/>
      <c r="BI35" s="238"/>
      <c r="BJ35" s="238"/>
      <c r="BK35" s="238"/>
      <c r="BL35" s="238"/>
      <c r="BM35" s="238"/>
      <c r="BN35" s="238"/>
      <c r="BO35" s="239"/>
      <c r="BP35" s="57"/>
      <c r="BQ35" s="16"/>
      <c r="BR35" s="17">
        <f t="shared" si="7"/>
        <v>0</v>
      </c>
      <c r="BS35" s="18"/>
      <c r="BT35" s="231">
        <f t="shared" si="8"/>
        <v>0</v>
      </c>
      <c r="BU35" s="232">
        <f t="shared" si="9"/>
        <v>0</v>
      </c>
      <c r="BV35" s="233">
        <f t="shared" si="9"/>
        <v>0</v>
      </c>
      <c r="BW35" s="25"/>
      <c r="BX35" s="333">
        <f t="shared" si="10"/>
        <v>0</v>
      </c>
      <c r="BY35" s="334"/>
      <c r="BZ35" s="334"/>
      <c r="CA35" s="335"/>
      <c r="CB35" s="333" t="str">
        <f t="shared" si="11"/>
        <v/>
      </c>
      <c r="CC35" s="334"/>
      <c r="CD35" s="334"/>
      <c r="CE35" s="335"/>
      <c r="CF35" s="22"/>
      <c r="CG35" s="324">
        <f t="shared" si="12"/>
        <v>0</v>
      </c>
      <c r="CH35" s="325"/>
      <c r="CI35" s="326"/>
      <c r="CJ35" s="324" t="str">
        <f t="shared" si="13"/>
        <v/>
      </c>
      <c r="CK35" s="325"/>
      <c r="CL35" s="326"/>
      <c r="CM35" s="30"/>
      <c r="CN35" s="30">
        <f t="shared" si="0"/>
        <v>4</v>
      </c>
      <c r="CO35" s="203"/>
      <c r="CP35" s="128" t="s">
        <v>92</v>
      </c>
      <c r="CQ35" s="125">
        <f t="shared" si="1"/>
        <v>0</v>
      </c>
      <c r="CR35" s="125">
        <f t="shared" si="14"/>
        <v>0</v>
      </c>
      <c r="CS35" s="154" t="s">
        <v>88</v>
      </c>
      <c r="CT35" s="128"/>
      <c r="CU35" s="128"/>
      <c r="CV35" s="128"/>
      <c r="CW35" s="128"/>
      <c r="CX35" s="128"/>
      <c r="CY35" s="128"/>
      <c r="CZ35" s="128"/>
      <c r="DA35" s="128"/>
      <c r="DB35" s="128"/>
      <c r="DC35" s="128"/>
      <c r="DD35" s="204">
        <f t="shared" si="15"/>
        <v>1</v>
      </c>
      <c r="DE35" s="128"/>
      <c r="DF35" s="128"/>
      <c r="DG35" s="128"/>
      <c r="DH35" s="128"/>
      <c r="DI35" s="128"/>
      <c r="DJ35" s="203"/>
      <c r="DK35" s="203"/>
      <c r="DL35" s="203"/>
      <c r="DM35" s="203"/>
      <c r="DN35" s="203"/>
      <c r="DO35" s="203"/>
      <c r="DP35" s="203"/>
      <c r="DQ35" s="203"/>
      <c r="DR35" s="203"/>
      <c r="DS35" s="203"/>
      <c r="DT35" s="203"/>
      <c r="DU35" s="203"/>
      <c r="DV35" s="203"/>
      <c r="DW35" s="203"/>
      <c r="DX35" s="203"/>
      <c r="DY35" s="203"/>
      <c r="DZ35" s="203"/>
      <c r="EA35" s="203"/>
      <c r="EB35" s="203"/>
      <c r="EC35" s="203"/>
      <c r="ED35" s="203"/>
      <c r="EE35" s="203"/>
      <c r="EF35" s="203"/>
      <c r="EG35" s="203"/>
      <c r="EH35" s="203"/>
      <c r="EI35" s="203"/>
    </row>
    <row r="36" spans="1:139" s="24" customFormat="1" ht="30.95" customHeight="1" thickBot="1" x14ac:dyDescent="0.3">
      <c r="A36" s="86"/>
      <c r="B36" s="87">
        <v>1</v>
      </c>
      <c r="C36" s="542">
        <f>'מתכננים ויועצים'!C36:H36</f>
        <v>0</v>
      </c>
      <c r="D36" s="543"/>
      <c r="E36" s="543"/>
      <c r="F36" s="543"/>
      <c r="G36" s="543"/>
      <c r="H36" s="544"/>
      <c r="I36" s="88"/>
      <c r="J36" s="141">
        <f>IF(ISBLANK(C36),0,1)</f>
        <v>1</v>
      </c>
      <c r="K36" s="69">
        <v>26</v>
      </c>
      <c r="L36" s="270">
        <v>42761</v>
      </c>
      <c r="M36" s="270"/>
      <c r="N36" s="270"/>
      <c r="O36" s="270"/>
      <c r="P36" s="270"/>
      <c r="Q36" s="263"/>
      <c r="R36" s="266"/>
      <c r="S36" s="266"/>
      <c r="T36" s="261"/>
      <c r="U36" s="262"/>
      <c r="V36" s="262"/>
      <c r="W36" s="263"/>
      <c r="X36" s="230" t="str">
        <f t="shared" si="2"/>
        <v/>
      </c>
      <c r="Y36" s="242" t="str">
        <f t="shared" si="3"/>
        <v/>
      </c>
      <c r="Z36" s="243"/>
      <c r="AA36" s="243"/>
      <c r="AB36" s="244"/>
      <c r="AC36" s="245">
        <v>0</v>
      </c>
      <c r="AD36" s="246"/>
      <c r="AE36" s="247"/>
      <c r="AF36" s="242" t="str">
        <f t="shared" si="4"/>
        <v/>
      </c>
      <c r="AG36" s="243"/>
      <c r="AH36" s="244"/>
      <c r="AI36" s="207"/>
      <c r="AJ36" s="207"/>
      <c r="AK36" s="254"/>
      <c r="AL36" s="254"/>
      <c r="AM36" s="209">
        <f t="shared" si="5"/>
        <v>0</v>
      </c>
      <c r="AN36" s="210">
        <f t="shared" si="6"/>
        <v>0</v>
      </c>
      <c r="AO36" s="237"/>
      <c r="AP36" s="238"/>
      <c r="AQ36" s="238"/>
      <c r="AR36" s="238"/>
      <c r="AS36" s="238"/>
      <c r="AT36" s="238"/>
      <c r="AU36" s="238"/>
      <c r="AV36" s="238"/>
      <c r="AW36" s="238"/>
      <c r="AX36" s="238"/>
      <c r="AY36" s="238"/>
      <c r="AZ36" s="238"/>
      <c r="BA36" s="238"/>
      <c r="BB36" s="238"/>
      <c r="BC36" s="238"/>
      <c r="BD36" s="238"/>
      <c r="BE36" s="238"/>
      <c r="BF36" s="238"/>
      <c r="BG36" s="238"/>
      <c r="BH36" s="238"/>
      <c r="BI36" s="238"/>
      <c r="BJ36" s="238"/>
      <c r="BK36" s="238"/>
      <c r="BL36" s="238"/>
      <c r="BM36" s="238"/>
      <c r="BN36" s="238"/>
      <c r="BO36" s="239"/>
      <c r="BP36" s="57"/>
      <c r="BQ36" s="16"/>
      <c r="BR36" s="17">
        <f t="shared" si="7"/>
        <v>0</v>
      </c>
      <c r="BS36" s="18"/>
      <c r="BT36" s="231">
        <f t="shared" si="8"/>
        <v>0</v>
      </c>
      <c r="BU36" s="232">
        <f t="shared" si="9"/>
        <v>0</v>
      </c>
      <c r="BV36" s="233">
        <f t="shared" si="9"/>
        <v>0</v>
      </c>
      <c r="BW36" s="25"/>
      <c r="BX36" s="333">
        <f t="shared" si="10"/>
        <v>0</v>
      </c>
      <c r="BY36" s="334"/>
      <c r="BZ36" s="334"/>
      <c r="CA36" s="335"/>
      <c r="CB36" s="333" t="str">
        <f t="shared" si="11"/>
        <v/>
      </c>
      <c r="CC36" s="334"/>
      <c r="CD36" s="334"/>
      <c r="CE36" s="335"/>
      <c r="CF36" s="22"/>
      <c r="CG36" s="324">
        <f t="shared" si="12"/>
        <v>0</v>
      </c>
      <c r="CH36" s="325"/>
      <c r="CI36" s="326"/>
      <c r="CJ36" s="324" t="str">
        <f t="shared" si="13"/>
        <v/>
      </c>
      <c r="CK36" s="325"/>
      <c r="CL36" s="326"/>
      <c r="CM36" s="30"/>
      <c r="CN36" s="30">
        <f t="shared" si="0"/>
        <v>5</v>
      </c>
      <c r="CO36" s="203"/>
      <c r="CP36" s="128" t="s">
        <v>92</v>
      </c>
      <c r="CQ36" s="125">
        <f t="shared" si="1"/>
        <v>0</v>
      </c>
      <c r="CR36" s="125">
        <f t="shared" si="14"/>
        <v>0</v>
      </c>
      <c r="CS36" s="154" t="s">
        <v>89</v>
      </c>
      <c r="CT36" s="128"/>
      <c r="CU36" s="128"/>
      <c r="CV36" s="128"/>
      <c r="CW36" s="128"/>
      <c r="CX36" s="128"/>
      <c r="CY36" s="128"/>
      <c r="CZ36" s="128"/>
      <c r="DA36" s="128"/>
      <c r="DB36" s="128"/>
      <c r="DC36" s="128"/>
      <c r="DD36" s="204">
        <f t="shared" si="15"/>
        <v>1</v>
      </c>
      <c r="DE36" s="128"/>
      <c r="DF36" s="128"/>
      <c r="DG36" s="128"/>
      <c r="DH36" s="128"/>
      <c r="DI36" s="128"/>
      <c r="DJ36" s="203"/>
      <c r="DK36" s="203"/>
      <c r="DL36" s="203"/>
      <c r="DM36" s="203"/>
      <c r="DN36" s="203"/>
      <c r="DO36" s="203"/>
      <c r="DP36" s="203"/>
      <c r="DQ36" s="203"/>
      <c r="DR36" s="203"/>
      <c r="DS36" s="203"/>
      <c r="DT36" s="203"/>
      <c r="DU36" s="203"/>
      <c r="DV36" s="203"/>
      <c r="DW36" s="203"/>
      <c r="DX36" s="203"/>
      <c r="DY36" s="203"/>
      <c r="DZ36" s="203"/>
      <c r="EA36" s="203"/>
      <c r="EB36" s="203"/>
      <c r="EC36" s="203"/>
      <c r="ED36" s="203"/>
      <c r="EE36" s="203"/>
      <c r="EF36" s="203"/>
      <c r="EG36" s="203"/>
      <c r="EH36" s="203"/>
      <c r="EI36" s="203"/>
    </row>
    <row r="37" spans="1:139" s="24" customFormat="1" ht="30.95" customHeight="1" thickBot="1" x14ac:dyDescent="0.3">
      <c r="A37" s="77"/>
      <c r="B37" s="229">
        <v>2</v>
      </c>
      <c r="C37" s="539">
        <f>'מתכננים ויועצים'!C37:H37</f>
        <v>0</v>
      </c>
      <c r="D37" s="540"/>
      <c r="E37" s="540"/>
      <c r="F37" s="540"/>
      <c r="G37" s="540"/>
      <c r="H37" s="541"/>
      <c r="I37" s="88"/>
      <c r="J37" s="141">
        <f>IF(ISBLANK(C37),0,1)</f>
        <v>1</v>
      </c>
      <c r="K37" s="69">
        <v>27</v>
      </c>
      <c r="L37" s="270">
        <v>42762</v>
      </c>
      <c r="M37" s="270"/>
      <c r="N37" s="270"/>
      <c r="O37" s="270"/>
      <c r="P37" s="270"/>
      <c r="Q37" s="263"/>
      <c r="R37" s="266"/>
      <c r="S37" s="266"/>
      <c r="T37" s="261"/>
      <c r="U37" s="262"/>
      <c r="V37" s="262"/>
      <c r="W37" s="263"/>
      <c r="X37" s="230" t="str">
        <f t="shared" si="2"/>
        <v/>
      </c>
      <c r="Y37" s="242" t="str">
        <f t="shared" si="3"/>
        <v/>
      </c>
      <c r="Z37" s="243"/>
      <c r="AA37" s="243"/>
      <c r="AB37" s="244"/>
      <c r="AC37" s="245">
        <v>0</v>
      </c>
      <c r="AD37" s="246"/>
      <c r="AE37" s="247"/>
      <c r="AF37" s="242" t="str">
        <f t="shared" si="4"/>
        <v/>
      </c>
      <c r="AG37" s="243"/>
      <c r="AH37" s="244"/>
      <c r="AI37" s="207"/>
      <c r="AJ37" s="207"/>
      <c r="AK37" s="254"/>
      <c r="AL37" s="254"/>
      <c r="AM37" s="209">
        <f t="shared" si="5"/>
        <v>0</v>
      </c>
      <c r="AN37" s="210">
        <f t="shared" si="6"/>
        <v>0</v>
      </c>
      <c r="AO37" s="237"/>
      <c r="AP37" s="238"/>
      <c r="AQ37" s="238"/>
      <c r="AR37" s="238"/>
      <c r="AS37" s="238"/>
      <c r="AT37" s="238"/>
      <c r="AU37" s="238"/>
      <c r="AV37" s="238"/>
      <c r="AW37" s="238"/>
      <c r="AX37" s="238"/>
      <c r="AY37" s="238"/>
      <c r="AZ37" s="238"/>
      <c r="BA37" s="238"/>
      <c r="BB37" s="238"/>
      <c r="BC37" s="238"/>
      <c r="BD37" s="238"/>
      <c r="BE37" s="238"/>
      <c r="BF37" s="238"/>
      <c r="BG37" s="238"/>
      <c r="BH37" s="238"/>
      <c r="BI37" s="238"/>
      <c r="BJ37" s="238"/>
      <c r="BK37" s="238"/>
      <c r="BL37" s="238"/>
      <c r="BM37" s="238"/>
      <c r="BN37" s="238"/>
      <c r="BO37" s="239"/>
      <c r="BP37" s="57"/>
      <c r="BQ37" s="16"/>
      <c r="BR37" s="17">
        <f t="shared" si="7"/>
        <v>0</v>
      </c>
      <c r="BS37" s="18"/>
      <c r="BT37" s="231">
        <f t="shared" si="8"/>
        <v>0</v>
      </c>
      <c r="BU37" s="232">
        <f t="shared" si="9"/>
        <v>0</v>
      </c>
      <c r="BV37" s="233">
        <f t="shared" si="9"/>
        <v>0</v>
      </c>
      <c r="BW37" s="25"/>
      <c r="BX37" s="333">
        <f t="shared" si="10"/>
        <v>0</v>
      </c>
      <c r="BY37" s="334"/>
      <c r="BZ37" s="334"/>
      <c r="CA37" s="335"/>
      <c r="CB37" s="333" t="str">
        <f t="shared" si="11"/>
        <v/>
      </c>
      <c r="CC37" s="334"/>
      <c r="CD37" s="334"/>
      <c r="CE37" s="335"/>
      <c r="CF37" s="22"/>
      <c r="CG37" s="324">
        <f t="shared" si="12"/>
        <v>0</v>
      </c>
      <c r="CH37" s="325"/>
      <c r="CI37" s="326"/>
      <c r="CJ37" s="324" t="str">
        <f t="shared" si="13"/>
        <v/>
      </c>
      <c r="CK37" s="325"/>
      <c r="CL37" s="326"/>
      <c r="CM37" s="30"/>
      <c r="CN37" s="30">
        <f t="shared" si="0"/>
        <v>6</v>
      </c>
      <c r="CO37" s="203"/>
      <c r="CP37" s="128" t="s">
        <v>92</v>
      </c>
      <c r="CQ37" s="125">
        <f t="shared" si="1"/>
        <v>0</v>
      </c>
      <c r="CR37" s="125">
        <f t="shared" si="14"/>
        <v>0</v>
      </c>
      <c r="CS37" s="154" t="s">
        <v>90</v>
      </c>
      <c r="CT37" s="128"/>
      <c r="CU37" s="128"/>
      <c r="CV37" s="128"/>
      <c r="CW37" s="128"/>
      <c r="CX37" s="128"/>
      <c r="CY37" s="128"/>
      <c r="CZ37" s="128"/>
      <c r="DA37" s="128"/>
      <c r="DB37" s="128"/>
      <c r="DC37" s="128"/>
      <c r="DD37" s="204">
        <f t="shared" si="15"/>
        <v>1</v>
      </c>
      <c r="DE37" s="128"/>
      <c r="DF37" s="128"/>
      <c r="DG37" s="128"/>
      <c r="DH37" s="128"/>
      <c r="DI37" s="128"/>
      <c r="DJ37" s="203"/>
      <c r="DK37" s="203"/>
      <c r="DL37" s="203"/>
      <c r="DM37" s="203"/>
      <c r="DN37" s="203"/>
      <c r="DO37" s="203"/>
      <c r="DP37" s="203"/>
      <c r="DQ37" s="203"/>
      <c r="DR37" s="203"/>
      <c r="DS37" s="203"/>
      <c r="DT37" s="203"/>
      <c r="DU37" s="203"/>
      <c r="DV37" s="203"/>
      <c r="DW37" s="203"/>
      <c r="DX37" s="203"/>
      <c r="DY37" s="203"/>
      <c r="DZ37" s="203"/>
      <c r="EA37" s="203"/>
      <c r="EB37" s="203"/>
      <c r="EC37" s="203"/>
      <c r="ED37" s="203"/>
      <c r="EE37" s="203"/>
      <c r="EF37" s="203"/>
      <c r="EG37" s="203"/>
      <c r="EH37" s="203"/>
      <c r="EI37" s="203"/>
    </row>
    <row r="38" spans="1:139" s="24" customFormat="1" ht="30.95" customHeight="1" thickBot="1" x14ac:dyDescent="0.3">
      <c r="B38" s="227">
        <v>3</v>
      </c>
      <c r="C38" s="539">
        <f>'מתכננים ויועצים'!C38:H38</f>
        <v>0</v>
      </c>
      <c r="D38" s="540"/>
      <c r="E38" s="540"/>
      <c r="F38" s="540"/>
      <c r="G38" s="540"/>
      <c r="H38" s="541"/>
      <c r="I38" s="228"/>
      <c r="J38" s="141"/>
      <c r="K38" s="69">
        <v>28</v>
      </c>
      <c r="L38" s="270">
        <v>42763</v>
      </c>
      <c r="M38" s="270"/>
      <c r="N38" s="270"/>
      <c r="O38" s="270"/>
      <c r="P38" s="270"/>
      <c r="Q38" s="263"/>
      <c r="R38" s="266"/>
      <c r="S38" s="266"/>
      <c r="T38" s="261"/>
      <c r="U38" s="262"/>
      <c r="V38" s="262"/>
      <c r="W38" s="263"/>
      <c r="X38" s="230" t="str">
        <f t="shared" si="2"/>
        <v/>
      </c>
      <c r="Y38" s="242" t="str">
        <f t="shared" si="3"/>
        <v/>
      </c>
      <c r="Z38" s="243"/>
      <c r="AA38" s="243"/>
      <c r="AB38" s="244"/>
      <c r="AC38" s="245">
        <v>0</v>
      </c>
      <c r="AD38" s="246"/>
      <c r="AE38" s="247"/>
      <c r="AF38" s="242" t="str">
        <f t="shared" si="4"/>
        <v/>
      </c>
      <c r="AG38" s="243"/>
      <c r="AH38" s="244"/>
      <c r="AI38" s="207"/>
      <c r="AJ38" s="207"/>
      <c r="AK38" s="254"/>
      <c r="AL38" s="254"/>
      <c r="AM38" s="209">
        <f t="shared" si="5"/>
        <v>0</v>
      </c>
      <c r="AN38" s="210">
        <f t="shared" si="6"/>
        <v>0</v>
      </c>
      <c r="AO38" s="237"/>
      <c r="AP38" s="238"/>
      <c r="AQ38" s="238"/>
      <c r="AR38" s="238"/>
      <c r="AS38" s="238"/>
      <c r="AT38" s="238"/>
      <c r="AU38" s="238"/>
      <c r="AV38" s="238"/>
      <c r="AW38" s="238"/>
      <c r="AX38" s="238"/>
      <c r="AY38" s="238"/>
      <c r="AZ38" s="238"/>
      <c r="BA38" s="238"/>
      <c r="BB38" s="238"/>
      <c r="BC38" s="238"/>
      <c r="BD38" s="238"/>
      <c r="BE38" s="238"/>
      <c r="BF38" s="238"/>
      <c r="BG38" s="238"/>
      <c r="BH38" s="238"/>
      <c r="BI38" s="238"/>
      <c r="BJ38" s="238"/>
      <c r="BK38" s="238"/>
      <c r="BL38" s="238"/>
      <c r="BM38" s="238"/>
      <c r="BN38" s="238"/>
      <c r="BO38" s="239"/>
      <c r="BP38" s="57"/>
      <c r="BQ38" s="16"/>
      <c r="BR38" s="17">
        <f t="shared" si="7"/>
        <v>0</v>
      </c>
      <c r="BS38" s="18"/>
      <c r="BT38" s="231">
        <f t="shared" si="8"/>
        <v>0</v>
      </c>
      <c r="BU38" s="232">
        <f t="shared" si="9"/>
        <v>0</v>
      </c>
      <c r="BV38" s="233">
        <f t="shared" si="9"/>
        <v>0</v>
      </c>
      <c r="BW38" s="25"/>
      <c r="BX38" s="333">
        <f t="shared" si="10"/>
        <v>0</v>
      </c>
      <c r="BY38" s="334"/>
      <c r="BZ38" s="334"/>
      <c r="CA38" s="335"/>
      <c r="CB38" s="333" t="str">
        <f t="shared" si="11"/>
        <v/>
      </c>
      <c r="CC38" s="334"/>
      <c r="CD38" s="334"/>
      <c r="CE38" s="335"/>
      <c r="CF38" s="22"/>
      <c r="CG38" s="324">
        <f t="shared" si="12"/>
        <v>0</v>
      </c>
      <c r="CH38" s="325"/>
      <c r="CI38" s="326"/>
      <c r="CJ38" s="324" t="str">
        <f t="shared" si="13"/>
        <v/>
      </c>
      <c r="CK38" s="325"/>
      <c r="CL38" s="326"/>
      <c r="CM38" s="30"/>
      <c r="CN38" s="30">
        <f t="shared" si="0"/>
        <v>7</v>
      </c>
      <c r="CO38" s="203"/>
      <c r="CP38" s="128" t="s">
        <v>92</v>
      </c>
      <c r="CQ38" s="125">
        <f t="shared" si="1"/>
        <v>0</v>
      </c>
      <c r="CR38" s="125">
        <f t="shared" si="14"/>
        <v>0</v>
      </c>
      <c r="CS38" s="154" t="s">
        <v>91</v>
      </c>
      <c r="CT38" s="128"/>
      <c r="CU38" s="128"/>
      <c r="CV38" s="128"/>
      <c r="CW38" s="128"/>
      <c r="CX38" s="128"/>
      <c r="CY38" s="128"/>
      <c r="CZ38" s="128"/>
      <c r="DA38" s="128"/>
      <c r="DB38" s="128"/>
      <c r="DC38" s="128"/>
      <c r="DD38" s="204">
        <f t="shared" si="15"/>
        <v>1</v>
      </c>
      <c r="DE38" s="128"/>
      <c r="DF38" s="128"/>
      <c r="DG38" s="128"/>
      <c r="DH38" s="128"/>
      <c r="DI38" s="128"/>
      <c r="DJ38" s="203"/>
      <c r="DK38" s="203"/>
      <c r="DL38" s="203"/>
      <c r="DM38" s="203"/>
      <c r="DN38" s="203"/>
      <c r="DO38" s="203"/>
      <c r="DP38" s="203"/>
      <c r="DQ38" s="203"/>
      <c r="DR38" s="203"/>
      <c r="DS38" s="203"/>
      <c r="DT38" s="203"/>
      <c r="DU38" s="203"/>
      <c r="DV38" s="203"/>
      <c r="DW38" s="203"/>
      <c r="DX38" s="203"/>
      <c r="DY38" s="203"/>
      <c r="DZ38" s="203"/>
      <c r="EA38" s="203"/>
      <c r="EB38" s="203"/>
      <c r="EC38" s="203"/>
      <c r="ED38" s="203"/>
      <c r="EE38" s="203"/>
      <c r="EF38" s="203"/>
      <c r="EG38" s="203"/>
      <c r="EH38" s="203"/>
      <c r="EI38" s="203"/>
    </row>
    <row r="39" spans="1:139" s="24" customFormat="1" ht="30.95" customHeight="1" thickBot="1" x14ac:dyDescent="0.3">
      <c r="A39" s="88"/>
      <c r="B39" s="89"/>
      <c r="C39" s="380"/>
      <c r="D39" s="380"/>
      <c r="E39" s="380"/>
      <c r="F39" s="380"/>
      <c r="G39" s="89"/>
      <c r="H39" s="380"/>
      <c r="I39" s="381"/>
      <c r="J39" s="141"/>
      <c r="K39" s="69">
        <v>29</v>
      </c>
      <c r="L39" s="270">
        <v>42764</v>
      </c>
      <c r="M39" s="270"/>
      <c r="N39" s="270"/>
      <c r="O39" s="270"/>
      <c r="P39" s="270"/>
      <c r="Q39" s="263"/>
      <c r="R39" s="266"/>
      <c r="S39" s="266"/>
      <c r="T39" s="261"/>
      <c r="U39" s="262"/>
      <c r="V39" s="262"/>
      <c r="W39" s="263"/>
      <c r="X39" s="230" t="str">
        <f t="shared" si="2"/>
        <v/>
      </c>
      <c r="Y39" s="242" t="str">
        <f t="shared" si="3"/>
        <v/>
      </c>
      <c r="Z39" s="243"/>
      <c r="AA39" s="243"/>
      <c r="AB39" s="244"/>
      <c r="AC39" s="245">
        <v>0</v>
      </c>
      <c r="AD39" s="246"/>
      <c r="AE39" s="247"/>
      <c r="AF39" s="242" t="str">
        <f t="shared" si="4"/>
        <v/>
      </c>
      <c r="AG39" s="243"/>
      <c r="AH39" s="244"/>
      <c r="AI39" s="207"/>
      <c r="AJ39" s="207"/>
      <c r="AK39" s="254"/>
      <c r="AL39" s="254"/>
      <c r="AM39" s="209">
        <f t="shared" si="5"/>
        <v>0</v>
      </c>
      <c r="AN39" s="210">
        <f t="shared" si="6"/>
        <v>0</v>
      </c>
      <c r="AO39" s="237"/>
      <c r="AP39" s="238"/>
      <c r="AQ39" s="238"/>
      <c r="AR39" s="238"/>
      <c r="AS39" s="238"/>
      <c r="AT39" s="238"/>
      <c r="AU39" s="238"/>
      <c r="AV39" s="238"/>
      <c r="AW39" s="238"/>
      <c r="AX39" s="238"/>
      <c r="AY39" s="238"/>
      <c r="AZ39" s="238"/>
      <c r="BA39" s="238"/>
      <c r="BB39" s="238"/>
      <c r="BC39" s="238"/>
      <c r="BD39" s="238"/>
      <c r="BE39" s="238"/>
      <c r="BF39" s="238"/>
      <c r="BG39" s="238"/>
      <c r="BH39" s="238"/>
      <c r="BI39" s="238"/>
      <c r="BJ39" s="238"/>
      <c r="BK39" s="238"/>
      <c r="BL39" s="238"/>
      <c r="BM39" s="238"/>
      <c r="BN39" s="238"/>
      <c r="BO39" s="239"/>
      <c r="BP39" s="57"/>
      <c r="BQ39" s="16"/>
      <c r="BR39" s="17">
        <f t="shared" si="7"/>
        <v>0</v>
      </c>
      <c r="BS39" s="18"/>
      <c r="BT39" s="231">
        <f t="shared" si="8"/>
        <v>0</v>
      </c>
      <c r="BU39" s="232">
        <f t="shared" si="9"/>
        <v>0</v>
      </c>
      <c r="BV39" s="233">
        <f t="shared" si="9"/>
        <v>0</v>
      </c>
      <c r="BW39" s="25"/>
      <c r="BX39" s="333">
        <f t="shared" si="10"/>
        <v>0</v>
      </c>
      <c r="BY39" s="334"/>
      <c r="BZ39" s="334"/>
      <c r="CA39" s="335"/>
      <c r="CB39" s="333" t="str">
        <f t="shared" si="11"/>
        <v/>
      </c>
      <c r="CC39" s="334"/>
      <c r="CD39" s="334"/>
      <c r="CE39" s="335"/>
      <c r="CF39" s="22"/>
      <c r="CG39" s="324">
        <f t="shared" si="12"/>
        <v>0</v>
      </c>
      <c r="CH39" s="325"/>
      <c r="CI39" s="326"/>
      <c r="CJ39" s="324" t="str">
        <f t="shared" si="13"/>
        <v/>
      </c>
      <c r="CK39" s="325"/>
      <c r="CL39" s="326"/>
      <c r="CM39" s="30"/>
      <c r="CN39" s="30">
        <f t="shared" si="0"/>
        <v>1</v>
      </c>
      <c r="CO39" s="203"/>
      <c r="CP39" s="128" t="s">
        <v>92</v>
      </c>
      <c r="CQ39" s="125">
        <f t="shared" si="1"/>
        <v>0</v>
      </c>
      <c r="CR39" s="125">
        <f t="shared" si="14"/>
        <v>0</v>
      </c>
      <c r="CS39" s="128"/>
      <c r="CT39" s="128"/>
      <c r="CU39" s="128"/>
      <c r="CV39" s="128"/>
      <c r="CW39" s="128"/>
      <c r="CX39" s="128"/>
      <c r="CY39" s="128"/>
      <c r="CZ39" s="128"/>
      <c r="DA39" s="128"/>
      <c r="DB39" s="128"/>
      <c r="DC39" s="128"/>
      <c r="DD39" s="204">
        <f t="shared" si="15"/>
        <v>1</v>
      </c>
      <c r="DE39" s="128"/>
      <c r="DF39" s="128"/>
      <c r="DG39" s="128"/>
      <c r="DH39" s="128"/>
      <c r="DI39" s="128"/>
      <c r="DJ39" s="203"/>
      <c r="DK39" s="203"/>
      <c r="DL39" s="203"/>
      <c r="DM39" s="203"/>
      <c r="DN39" s="203"/>
      <c r="DO39" s="203"/>
      <c r="DP39" s="203"/>
      <c r="DQ39" s="203"/>
      <c r="DR39" s="203"/>
      <c r="DS39" s="203"/>
      <c r="DT39" s="203"/>
      <c r="DU39" s="203"/>
      <c r="DV39" s="203"/>
      <c r="DW39" s="203"/>
      <c r="DX39" s="203"/>
      <c r="DY39" s="203"/>
      <c r="DZ39" s="203"/>
      <c r="EA39" s="203"/>
      <c r="EB39" s="203"/>
      <c r="EC39" s="203"/>
      <c r="ED39" s="203"/>
      <c r="EE39" s="203"/>
      <c r="EF39" s="203"/>
      <c r="EG39" s="203"/>
      <c r="EH39" s="203"/>
      <c r="EI39" s="203"/>
    </row>
    <row r="40" spans="1:139" s="24" customFormat="1" ht="30.95" customHeight="1" thickBot="1" x14ac:dyDescent="0.3">
      <c r="B40" s="382" t="s">
        <v>49</v>
      </c>
      <c r="C40" s="383"/>
      <c r="D40" s="383"/>
      <c r="E40" s="383"/>
      <c r="F40" s="383"/>
      <c r="G40" s="383"/>
      <c r="H40" s="383"/>
      <c r="I40" s="384"/>
      <c r="J40" s="141"/>
      <c r="K40" s="69">
        <v>30</v>
      </c>
      <c r="L40" s="270">
        <v>42765</v>
      </c>
      <c r="M40" s="270"/>
      <c r="N40" s="270"/>
      <c r="O40" s="270"/>
      <c r="P40" s="270"/>
      <c r="Q40" s="263"/>
      <c r="R40" s="266"/>
      <c r="S40" s="266"/>
      <c r="T40" s="261"/>
      <c r="U40" s="262"/>
      <c r="V40" s="262"/>
      <c r="W40" s="263"/>
      <c r="X40" s="230" t="str">
        <f t="shared" si="2"/>
        <v/>
      </c>
      <c r="Y40" s="242" t="str">
        <f t="shared" si="3"/>
        <v/>
      </c>
      <c r="Z40" s="243"/>
      <c r="AA40" s="243"/>
      <c r="AB40" s="244"/>
      <c r="AC40" s="245">
        <v>0</v>
      </c>
      <c r="AD40" s="246"/>
      <c r="AE40" s="247"/>
      <c r="AF40" s="242" t="str">
        <f t="shared" si="4"/>
        <v/>
      </c>
      <c r="AG40" s="243"/>
      <c r="AH40" s="244"/>
      <c r="AI40" s="207" t="s">
        <v>114</v>
      </c>
      <c r="AJ40" s="207" t="s">
        <v>115</v>
      </c>
      <c r="AK40" s="254">
        <v>100</v>
      </c>
      <c r="AL40" s="254"/>
      <c r="AM40" s="209">
        <f t="shared" si="5"/>
        <v>50</v>
      </c>
      <c r="AN40" s="210">
        <f t="shared" si="6"/>
        <v>50</v>
      </c>
      <c r="AO40" s="237"/>
      <c r="AP40" s="238"/>
      <c r="AQ40" s="238"/>
      <c r="AR40" s="238"/>
      <c r="AS40" s="238"/>
      <c r="AT40" s="238"/>
      <c r="AU40" s="238"/>
      <c r="AV40" s="238"/>
      <c r="AW40" s="238"/>
      <c r="AX40" s="238"/>
      <c r="AY40" s="238"/>
      <c r="AZ40" s="238"/>
      <c r="BA40" s="238"/>
      <c r="BB40" s="238"/>
      <c r="BC40" s="238"/>
      <c r="BD40" s="238"/>
      <c r="BE40" s="238"/>
      <c r="BF40" s="238"/>
      <c r="BG40" s="238"/>
      <c r="BH40" s="238"/>
      <c r="BI40" s="238"/>
      <c r="BJ40" s="238"/>
      <c r="BK40" s="238"/>
      <c r="BL40" s="238"/>
      <c r="BM40" s="238"/>
      <c r="BN40" s="238"/>
      <c r="BO40" s="239"/>
      <c r="BP40" s="57"/>
      <c r="BQ40" s="16"/>
      <c r="BR40" s="17">
        <f t="shared" si="7"/>
        <v>0</v>
      </c>
      <c r="BS40" s="18"/>
      <c r="BT40" s="231">
        <f t="shared" si="8"/>
        <v>0</v>
      </c>
      <c r="BU40" s="232">
        <f t="shared" si="9"/>
        <v>0</v>
      </c>
      <c r="BV40" s="233">
        <f t="shared" si="9"/>
        <v>0</v>
      </c>
      <c r="BW40" s="25"/>
      <c r="BX40" s="333">
        <f t="shared" si="10"/>
        <v>0</v>
      </c>
      <c r="BY40" s="334"/>
      <c r="BZ40" s="334"/>
      <c r="CA40" s="335"/>
      <c r="CB40" s="333" t="str">
        <f t="shared" si="11"/>
        <v/>
      </c>
      <c r="CC40" s="334"/>
      <c r="CD40" s="334"/>
      <c r="CE40" s="335"/>
      <c r="CF40" s="22"/>
      <c r="CG40" s="324">
        <f t="shared" si="12"/>
        <v>0</v>
      </c>
      <c r="CH40" s="325"/>
      <c r="CI40" s="326"/>
      <c r="CJ40" s="324" t="str">
        <f t="shared" si="13"/>
        <v/>
      </c>
      <c r="CK40" s="325"/>
      <c r="CL40" s="326"/>
      <c r="CM40" s="30"/>
      <c r="CN40" s="30">
        <f t="shared" si="0"/>
        <v>2</v>
      </c>
      <c r="CO40" s="203"/>
      <c r="CP40" s="128" t="s">
        <v>92</v>
      </c>
      <c r="CQ40" s="125">
        <f t="shared" si="1"/>
        <v>0</v>
      </c>
      <c r="CR40" s="125">
        <f t="shared" si="14"/>
        <v>0</v>
      </c>
      <c r="CS40" s="128"/>
      <c r="CT40" s="128"/>
      <c r="CU40" s="128"/>
      <c r="CV40" s="128"/>
      <c r="CW40" s="128"/>
      <c r="CX40" s="128"/>
      <c r="CY40" s="128"/>
      <c r="CZ40" s="128"/>
      <c r="DA40" s="128"/>
      <c r="DB40" s="128"/>
      <c r="DC40" s="128"/>
      <c r="DD40" s="204">
        <f t="shared" si="15"/>
        <v>1</v>
      </c>
      <c r="DE40" s="128"/>
      <c r="DF40" s="128"/>
      <c r="DG40" s="128"/>
      <c r="DH40" s="128"/>
      <c r="DI40" s="128"/>
      <c r="DJ40" s="203"/>
      <c r="DK40" s="203"/>
      <c r="DL40" s="203"/>
      <c r="DM40" s="203"/>
      <c r="DN40" s="203"/>
      <c r="DO40" s="203"/>
      <c r="DP40" s="203"/>
      <c r="DQ40" s="203"/>
      <c r="DR40" s="203"/>
      <c r="DS40" s="203"/>
      <c r="DT40" s="203"/>
      <c r="DU40" s="203"/>
      <c r="DV40" s="203"/>
      <c r="DW40" s="203"/>
      <c r="DX40" s="203"/>
      <c r="DY40" s="203"/>
      <c r="DZ40" s="203"/>
      <c r="EA40" s="203"/>
      <c r="EB40" s="203"/>
      <c r="EC40" s="203"/>
      <c r="ED40" s="203"/>
      <c r="EE40" s="203"/>
      <c r="EF40" s="203"/>
      <c r="EG40" s="203"/>
      <c r="EH40" s="203"/>
      <c r="EI40" s="203"/>
    </row>
    <row r="41" spans="1:139" s="24" customFormat="1" ht="30.95" customHeight="1" thickBot="1" x14ac:dyDescent="0.3">
      <c r="A41" s="90"/>
      <c r="B41" s="91"/>
      <c r="C41" s="92"/>
      <c r="D41" s="536">
        <f>'מתכננים ויועצים'!D41:H41</f>
        <v>0</v>
      </c>
      <c r="E41" s="537"/>
      <c r="F41" s="537"/>
      <c r="G41" s="537"/>
      <c r="H41" s="538"/>
      <c r="I41" s="93"/>
      <c r="J41" s="141">
        <f>IF(ISBLANK(D41),0,1)</f>
        <v>1</v>
      </c>
      <c r="K41" s="94">
        <v>31</v>
      </c>
      <c r="L41" s="270">
        <v>42766</v>
      </c>
      <c r="M41" s="270"/>
      <c r="N41" s="270"/>
      <c r="O41" s="270"/>
      <c r="P41" s="270"/>
      <c r="Q41" s="263"/>
      <c r="R41" s="266"/>
      <c r="S41" s="266"/>
      <c r="T41" s="261"/>
      <c r="U41" s="262"/>
      <c r="V41" s="262"/>
      <c r="W41" s="263"/>
      <c r="X41" s="230" t="str">
        <f t="shared" si="2"/>
        <v/>
      </c>
      <c r="Y41" s="242" t="str">
        <f t="shared" si="3"/>
        <v/>
      </c>
      <c r="Z41" s="243"/>
      <c r="AA41" s="243"/>
      <c r="AB41" s="244"/>
      <c r="AC41" s="245">
        <v>0</v>
      </c>
      <c r="AD41" s="246"/>
      <c r="AE41" s="247"/>
      <c r="AF41" s="242" t="str">
        <f t="shared" si="4"/>
        <v/>
      </c>
      <c r="AG41" s="243"/>
      <c r="AH41" s="244"/>
      <c r="AI41" s="207"/>
      <c r="AJ41" s="207"/>
      <c r="AK41" s="254"/>
      <c r="AL41" s="254"/>
      <c r="AM41" s="209">
        <f t="shared" si="5"/>
        <v>0</v>
      </c>
      <c r="AN41" s="210">
        <f t="shared" si="6"/>
        <v>0</v>
      </c>
      <c r="AO41" s="237"/>
      <c r="AP41" s="238"/>
      <c r="AQ41" s="238"/>
      <c r="AR41" s="238"/>
      <c r="AS41" s="238"/>
      <c r="AT41" s="238"/>
      <c r="AU41" s="238"/>
      <c r="AV41" s="238"/>
      <c r="AW41" s="238"/>
      <c r="AX41" s="238"/>
      <c r="AY41" s="238"/>
      <c r="AZ41" s="238"/>
      <c r="BA41" s="238"/>
      <c r="BB41" s="238"/>
      <c r="BC41" s="238"/>
      <c r="BD41" s="238"/>
      <c r="BE41" s="238"/>
      <c r="BF41" s="238"/>
      <c r="BG41" s="238"/>
      <c r="BH41" s="238"/>
      <c r="BI41" s="238"/>
      <c r="BJ41" s="238"/>
      <c r="BK41" s="238"/>
      <c r="BL41" s="238"/>
      <c r="BM41" s="238"/>
      <c r="BN41" s="238"/>
      <c r="BO41" s="239"/>
      <c r="BP41" s="57"/>
      <c r="BQ41" s="16"/>
      <c r="BR41" s="17">
        <f t="shared" si="7"/>
        <v>0</v>
      </c>
      <c r="BS41" s="18"/>
      <c r="BT41" s="231">
        <f t="shared" si="8"/>
        <v>0</v>
      </c>
      <c r="BU41" s="232">
        <f t="shared" si="9"/>
        <v>0</v>
      </c>
      <c r="BV41" s="233">
        <f t="shared" si="9"/>
        <v>0</v>
      </c>
      <c r="BW41" s="25"/>
      <c r="BX41" s="333">
        <f t="shared" si="10"/>
        <v>0</v>
      </c>
      <c r="BY41" s="334"/>
      <c r="BZ41" s="334"/>
      <c r="CA41" s="335"/>
      <c r="CB41" s="333" t="str">
        <f t="shared" si="11"/>
        <v/>
      </c>
      <c r="CC41" s="334"/>
      <c r="CD41" s="334"/>
      <c r="CE41" s="335"/>
      <c r="CF41" s="22"/>
      <c r="CG41" s="324">
        <f t="shared" si="12"/>
        <v>0</v>
      </c>
      <c r="CH41" s="325"/>
      <c r="CI41" s="326"/>
      <c r="CJ41" s="324" t="str">
        <f t="shared" si="13"/>
        <v/>
      </c>
      <c r="CK41" s="325"/>
      <c r="CL41" s="326"/>
      <c r="CM41" s="30"/>
      <c r="CN41" s="30">
        <f t="shared" si="0"/>
        <v>3</v>
      </c>
      <c r="CO41" s="203"/>
      <c r="CP41" s="128" t="s">
        <v>92</v>
      </c>
      <c r="CQ41" s="125">
        <f t="shared" si="1"/>
        <v>0</v>
      </c>
      <c r="CR41" s="125">
        <f t="shared" si="14"/>
        <v>0</v>
      </c>
      <c r="CS41" s="128"/>
      <c r="CT41" s="128"/>
      <c r="CU41" s="128"/>
      <c r="CV41" s="128"/>
      <c r="CW41" s="128"/>
      <c r="CX41" s="128"/>
      <c r="CY41" s="128"/>
      <c r="CZ41" s="128"/>
      <c r="DA41" s="128"/>
      <c r="DB41" s="128"/>
      <c r="DC41" s="128"/>
      <c r="DD41" s="204">
        <f t="shared" si="15"/>
        <v>1</v>
      </c>
      <c r="DE41" s="128"/>
      <c r="DF41" s="128"/>
      <c r="DG41" s="128"/>
      <c r="DH41" s="128"/>
      <c r="DI41" s="128"/>
      <c r="DJ41" s="203"/>
      <c r="DK41" s="203"/>
      <c r="DL41" s="203"/>
      <c r="DM41" s="203"/>
      <c r="DN41" s="203"/>
      <c r="DO41" s="203"/>
      <c r="DP41" s="203"/>
      <c r="DQ41" s="203"/>
      <c r="DR41" s="203"/>
      <c r="DS41" s="203"/>
      <c r="DT41" s="203"/>
      <c r="DU41" s="203"/>
      <c r="DV41" s="203"/>
      <c r="DW41" s="203"/>
      <c r="DX41" s="203"/>
      <c r="DY41" s="203"/>
      <c r="DZ41" s="203"/>
      <c r="EA41" s="203"/>
      <c r="EB41" s="203"/>
      <c r="EC41" s="203"/>
      <c r="ED41" s="203"/>
      <c r="EE41" s="203"/>
      <c r="EF41" s="203"/>
      <c r="EG41" s="203"/>
      <c r="EH41" s="203"/>
      <c r="EI41" s="203"/>
    </row>
    <row r="42" spans="1:139" s="24" customFormat="1" ht="30" customHeight="1" x14ac:dyDescent="0.2">
      <c r="A42" s="90"/>
      <c r="B42" s="20"/>
      <c r="C42" s="20"/>
      <c r="D42" s="20"/>
      <c r="E42" s="20"/>
      <c r="F42" s="20"/>
      <c r="G42" s="20"/>
      <c r="H42" s="20"/>
      <c r="I42" s="20"/>
      <c r="J42" s="142">
        <f>SUM(J11:J41)</f>
        <v>12</v>
      </c>
      <c r="K42" s="142">
        <f>J42+F5</f>
        <v>16</v>
      </c>
      <c r="L42" s="131"/>
      <c r="M42" s="131"/>
      <c r="N42" s="131"/>
      <c r="O42" s="131"/>
      <c r="P42" s="131"/>
      <c r="Q42" s="148"/>
      <c r="R42" s="148"/>
      <c r="S42" s="148"/>
      <c r="T42" s="148"/>
      <c r="U42" s="148"/>
      <c r="V42" s="148"/>
      <c r="W42" s="148"/>
      <c r="X42" s="148"/>
      <c r="Y42" s="132"/>
      <c r="Z42" s="132"/>
      <c r="AA42" s="132"/>
      <c r="AB42" s="133"/>
      <c r="AC42" s="133"/>
      <c r="AD42" s="133"/>
      <c r="AE42" s="133"/>
      <c r="AF42" s="132"/>
      <c r="AG42" s="149"/>
      <c r="AH42" s="146">
        <f>SUM(AH43:AH44)+AI44</f>
        <v>2</v>
      </c>
      <c r="AI42" s="152"/>
      <c r="AJ42" s="150"/>
      <c r="AK42" s="133"/>
      <c r="AL42" s="147"/>
      <c r="AM42" s="134"/>
      <c r="AN42" s="134"/>
      <c r="AO42" s="134"/>
      <c r="AP42" s="134"/>
      <c r="AQ42" s="134"/>
      <c r="AR42" s="135"/>
      <c r="AS42" s="136"/>
      <c r="AT42" s="136"/>
      <c r="AU42" s="136"/>
      <c r="AV42" s="136"/>
      <c r="AW42" s="136"/>
      <c r="AX42" s="136"/>
      <c r="AY42" s="136"/>
      <c r="AZ42" s="137"/>
      <c r="BA42" s="137"/>
      <c r="BB42" s="137"/>
      <c r="BC42" s="137"/>
      <c r="BD42" s="137"/>
      <c r="BE42" s="137"/>
      <c r="BF42" s="137"/>
      <c r="BG42" s="137"/>
      <c r="BH42" s="137"/>
      <c r="BI42" s="137"/>
      <c r="BJ42" s="137"/>
      <c r="BK42" s="137"/>
      <c r="BL42" s="137"/>
      <c r="BM42" s="137"/>
      <c r="BN42" s="137"/>
      <c r="BO42" s="137"/>
      <c r="BP42" s="137"/>
      <c r="BQ42" s="137"/>
      <c r="BR42" s="137"/>
      <c r="BV42" s="138"/>
      <c r="BW42" s="25"/>
      <c r="BX42" s="96"/>
      <c r="BY42" s="96"/>
      <c r="BZ42" s="96"/>
      <c r="CA42" s="96"/>
      <c r="CB42" s="96"/>
      <c r="CC42" s="96"/>
      <c r="CD42" s="96"/>
      <c r="CE42" s="96"/>
      <c r="CF42" s="22"/>
      <c r="CG42" s="139"/>
      <c r="CH42" s="139"/>
      <c r="CI42" s="139"/>
      <c r="CJ42" s="139"/>
      <c r="CK42" s="139"/>
      <c r="CL42" s="139"/>
      <c r="CM42" s="140"/>
      <c r="CN42" s="140"/>
      <c r="CO42" s="203"/>
      <c r="CP42" s="128"/>
      <c r="CQ42" s="125"/>
      <c r="CR42" s="125"/>
      <c r="CS42" s="128"/>
    </row>
    <row r="43" spans="1:139" s="24" customFormat="1" ht="25.5" customHeight="1" x14ac:dyDescent="0.2">
      <c r="A43" s="90"/>
      <c r="B43" s="20"/>
      <c r="C43" s="20"/>
      <c r="D43" s="20"/>
      <c r="E43" s="20"/>
      <c r="F43" s="20"/>
      <c r="G43" s="20"/>
      <c r="H43" s="20"/>
      <c r="I43" s="20"/>
      <c r="J43" s="20"/>
      <c r="K43" s="417" t="s">
        <v>96</v>
      </c>
      <c r="L43" s="418"/>
      <c r="M43" s="418"/>
      <c r="N43" s="418"/>
      <c r="O43" s="418"/>
      <c r="P43" s="418"/>
      <c r="Q43" s="418"/>
      <c r="R43" s="418"/>
      <c r="S43" s="418"/>
      <c r="T43" s="418"/>
      <c r="U43" s="418"/>
      <c r="V43" s="418"/>
      <c r="W43" s="418"/>
      <c r="X43" s="418"/>
      <c r="Y43" s="418"/>
      <c r="Z43" s="418"/>
      <c r="AA43" s="419" t="str">
        <f>IF(COUNTA(D41,C37,C36,D31,D29,D26,G24,C24,B18,B16,B13,B11,AQ4,AP4,AF4,T4,M4,C38)=18,"תקין","לא תקין")</f>
        <v>תקין</v>
      </c>
      <c r="AB43" s="420"/>
      <c r="AC43" s="420"/>
      <c r="AD43" s="420"/>
      <c r="AE43" s="421"/>
      <c r="AF43" s="132"/>
      <c r="AG43" s="149"/>
      <c r="AH43" s="146">
        <f>IF(AA43="תקין",1,0)</f>
        <v>1</v>
      </c>
      <c r="AI43" s="153"/>
      <c r="AJ43" s="149"/>
      <c r="AK43" s="133"/>
      <c r="AL43" s="412"/>
      <c r="AM43" s="413"/>
      <c r="AN43" s="413"/>
      <c r="AO43" s="413"/>
      <c r="AP43" s="414"/>
      <c r="AQ43" s="412"/>
      <c r="AR43" s="413"/>
      <c r="AS43" s="413"/>
      <c r="AT43" s="413"/>
      <c r="AU43" s="133"/>
      <c r="AV43" s="133"/>
      <c r="AW43" s="133"/>
      <c r="AX43" s="133"/>
      <c r="AY43" s="133"/>
      <c r="AZ43" s="133"/>
      <c r="BA43" s="133"/>
      <c r="BB43" s="133"/>
      <c r="BC43" s="133"/>
      <c r="BD43" s="137"/>
      <c r="BE43" s="137"/>
      <c r="BF43" s="137"/>
      <c r="BG43" s="137"/>
      <c r="BH43" s="137"/>
      <c r="BI43" s="137"/>
      <c r="BJ43" s="137"/>
      <c r="BK43" s="137"/>
      <c r="BL43" s="137"/>
      <c r="BM43" s="137"/>
      <c r="BN43" s="137"/>
      <c r="BO43" s="137"/>
      <c r="BP43" s="137"/>
      <c r="BQ43" s="137"/>
      <c r="BR43" s="137"/>
      <c r="BV43" s="138"/>
      <c r="BW43" s="25"/>
      <c r="BX43" s="96"/>
      <c r="BY43" s="96"/>
      <c r="BZ43" s="96"/>
      <c r="CA43" s="96"/>
      <c r="CB43" s="96"/>
      <c r="CC43" s="96"/>
      <c r="CD43" s="96"/>
      <c r="CE43" s="96"/>
      <c r="CF43" s="22"/>
      <c r="CG43" s="139"/>
      <c r="CH43" s="139"/>
      <c r="CI43" s="139"/>
      <c r="CJ43" s="139"/>
      <c r="CK43" s="139"/>
      <c r="CL43" s="139"/>
      <c r="CM43" s="140"/>
      <c r="CN43" s="140"/>
      <c r="CO43" s="203"/>
      <c r="CP43" s="128"/>
      <c r="CQ43" s="125"/>
      <c r="CR43" s="125"/>
      <c r="CS43" s="128"/>
    </row>
    <row r="44" spans="1:139" s="24" customFormat="1" ht="21" customHeight="1" thickBot="1" x14ac:dyDescent="0.25">
      <c r="A44" s="388"/>
      <c r="B44" s="388"/>
      <c r="C44" s="388"/>
      <c r="D44" s="388"/>
      <c r="E44" s="388"/>
      <c r="F44" s="388"/>
      <c r="G44" s="388"/>
      <c r="H44" s="388"/>
      <c r="I44" s="389"/>
      <c r="J44" s="85"/>
      <c r="K44" s="422" t="s">
        <v>97</v>
      </c>
      <c r="L44" s="423"/>
      <c r="M44" s="423"/>
      <c r="N44" s="423"/>
      <c r="O44" s="423"/>
      <c r="P44" s="423"/>
      <c r="Q44" s="423"/>
      <c r="R44" s="423"/>
      <c r="S44" s="423"/>
      <c r="T44" s="423"/>
      <c r="U44" s="423"/>
      <c r="V44" s="423"/>
      <c r="W44" s="423"/>
      <c r="X44" s="423"/>
      <c r="Y44" s="423"/>
      <c r="Z44" s="423"/>
      <c r="AA44" s="385" t="str">
        <f>IF(SUM(DD11:DD41)=31,"תקין","לא תקין")</f>
        <v>תקין</v>
      </c>
      <c r="AB44" s="386"/>
      <c r="AC44" s="386"/>
      <c r="AD44" s="386"/>
      <c r="AE44" s="387"/>
      <c r="AF44" s="95"/>
      <c r="AG44" s="151"/>
      <c r="AH44" s="146">
        <f>IF(AA44="תקין",1,0)</f>
        <v>1</v>
      </c>
      <c r="AI44" s="146">
        <f>IF(D33&gt;SUM(Y11:Y41),1,0)</f>
        <v>0</v>
      </c>
      <c r="AJ44" s="150"/>
      <c r="AK44" s="133"/>
      <c r="AL44" s="412"/>
      <c r="AM44" s="413"/>
      <c r="AN44" s="413"/>
      <c r="AO44" s="413"/>
      <c r="AP44" s="414"/>
      <c r="AQ44" s="412"/>
      <c r="AR44" s="413"/>
      <c r="AS44" s="413"/>
      <c r="AT44" s="413"/>
      <c r="AU44" s="133"/>
      <c r="AV44" s="133"/>
      <c r="AW44" s="133"/>
      <c r="AX44" s="133"/>
      <c r="AY44" s="133"/>
      <c r="AZ44" s="133"/>
      <c r="BA44" s="133"/>
      <c r="BB44" s="133"/>
      <c r="BC44" s="133"/>
      <c r="BD44" s="39"/>
      <c r="BE44" s="39"/>
      <c r="BF44" s="39"/>
      <c r="BG44" s="39"/>
      <c r="BH44" s="39"/>
      <c r="BI44" s="39"/>
      <c r="BJ44" s="39"/>
      <c r="BK44" s="39"/>
      <c r="BL44" s="39"/>
      <c r="BM44" s="39"/>
      <c r="BN44" s="39"/>
      <c r="BO44" s="39"/>
      <c r="BP44" s="39"/>
      <c r="BQ44" s="39"/>
      <c r="BR44" s="39"/>
      <c r="BW44" s="203"/>
      <c r="BX44" s="203"/>
      <c r="BY44" s="203"/>
      <c r="BZ44" s="203"/>
      <c r="CA44" s="203"/>
      <c r="CB44" s="203"/>
      <c r="CC44" s="203"/>
      <c r="CD44" s="203"/>
      <c r="CE44" s="203"/>
      <c r="CF44" s="203"/>
      <c r="CG44" s="203"/>
      <c r="CH44" s="203"/>
      <c r="CI44" s="203"/>
      <c r="CJ44" s="203"/>
      <c r="CK44" s="203"/>
      <c r="CL44" s="203"/>
      <c r="CM44" s="203"/>
      <c r="CN44" s="203"/>
      <c r="CO44" s="203"/>
      <c r="CP44" s="128"/>
      <c r="CQ44" s="125">
        <f>SUM(CQ11:CQ41)</f>
        <v>0</v>
      </c>
      <c r="CR44" s="125">
        <f>SUM(CR11:CR41)</f>
        <v>0</v>
      </c>
      <c r="CS44" s="128"/>
    </row>
    <row r="45" spans="1:139" s="32" customFormat="1" ht="24" customHeight="1" thickTop="1" thickBot="1" x14ac:dyDescent="0.3">
      <c r="A45" s="390" t="s">
        <v>33</v>
      </c>
      <c r="B45" s="391" t="s">
        <v>112</v>
      </c>
      <c r="C45" s="392"/>
      <c r="D45" s="392"/>
      <c r="E45" s="392"/>
      <c r="F45" s="392"/>
      <c r="G45" s="392"/>
      <c r="H45" s="392"/>
      <c r="I45" s="393"/>
      <c r="J45" s="98"/>
      <c r="K45" s="400" t="s">
        <v>127</v>
      </c>
      <c r="L45" s="401"/>
      <c r="M45" s="401"/>
      <c r="N45" s="401"/>
      <c r="O45" s="401"/>
      <c r="P45" s="401"/>
      <c r="Q45" s="401"/>
      <c r="R45" s="401"/>
      <c r="S45" s="401"/>
      <c r="T45" s="401"/>
      <c r="U45" s="401"/>
      <c r="V45" s="401"/>
      <c r="W45" s="401"/>
      <c r="X45" s="401"/>
      <c r="Y45" s="401"/>
      <c r="Z45" s="401"/>
      <c r="AA45" s="402">
        <f>IF(AA43="תקין",IF(AA44="תקין",SUM(Y11:Y41),"לא תקין"),"לא תקין")</f>
        <v>0</v>
      </c>
      <c r="AB45" s="403"/>
      <c r="AC45" s="403"/>
      <c r="AD45" s="403"/>
      <c r="AE45" s="404"/>
      <c r="AF45" s="439">
        <f>SUM(AF11:AH41)</f>
        <v>0</v>
      </c>
      <c r="AG45" s="440"/>
      <c r="AH45" s="441"/>
      <c r="AI45" s="447">
        <f>סך_שעות+AF45</f>
        <v>0</v>
      </c>
      <c r="AJ45" s="448"/>
      <c r="AK45" s="449"/>
      <c r="AL45" s="412"/>
      <c r="AM45" s="413"/>
      <c r="AN45" s="413"/>
      <c r="AO45" s="413"/>
      <c r="AP45" s="414"/>
      <c r="AQ45" s="412"/>
      <c r="AR45" s="413"/>
      <c r="AS45" s="413"/>
      <c r="AT45" s="413"/>
      <c r="AU45" s="124"/>
      <c r="AW45" s="436"/>
      <c r="AX45" s="436"/>
      <c r="AY45" s="436"/>
      <c r="BA45" s="39" t="s">
        <v>94</v>
      </c>
      <c r="BB45" s="39"/>
      <c r="BC45" s="39"/>
      <c r="BD45" s="39"/>
      <c r="BE45" s="39"/>
      <c r="BF45" s="39"/>
      <c r="BG45" s="39"/>
      <c r="BH45" s="39"/>
      <c r="BI45" s="39"/>
      <c r="BJ45" s="39"/>
      <c r="BK45" s="39"/>
      <c r="BL45" s="39"/>
      <c r="BM45" s="39"/>
      <c r="BN45" s="39"/>
      <c r="BO45" s="39"/>
      <c r="BP45" s="39"/>
      <c r="BQ45" s="39"/>
      <c r="BR45" s="39"/>
      <c r="BW45" s="203"/>
      <c r="BX45" s="203"/>
      <c r="BY45" s="203"/>
      <c r="BZ45" s="203"/>
      <c r="CA45" s="203"/>
      <c r="CB45" s="203"/>
      <c r="CC45" s="203"/>
      <c r="CD45" s="203"/>
      <c r="CE45" s="203"/>
      <c r="CF45" s="203"/>
      <c r="CG45" s="203"/>
      <c r="CH45" s="203"/>
      <c r="CI45" s="203"/>
      <c r="CJ45" s="203"/>
      <c r="CK45" s="203"/>
      <c r="CL45" s="203"/>
      <c r="CM45" s="203"/>
      <c r="CN45" s="203"/>
      <c r="CO45" s="203"/>
      <c r="CP45" s="158"/>
      <c r="CQ45" s="159">
        <f>CQ44+1</f>
        <v>1</v>
      </c>
      <c r="CR45" s="128"/>
      <c r="CS45" s="128"/>
    </row>
    <row r="46" spans="1:139" s="33" customFormat="1" ht="38.25" customHeight="1" thickTop="1" thickBot="1" x14ac:dyDescent="0.35">
      <c r="A46" s="390"/>
      <c r="B46" s="394"/>
      <c r="C46" s="395"/>
      <c r="D46" s="395"/>
      <c r="E46" s="395"/>
      <c r="F46" s="395"/>
      <c r="G46" s="395"/>
      <c r="H46" s="395"/>
      <c r="I46" s="396"/>
      <c r="J46" s="99"/>
      <c r="K46" s="531" t="s">
        <v>128</v>
      </c>
      <c r="L46" s="532"/>
      <c r="M46" s="532"/>
      <c r="N46" s="532"/>
      <c r="O46" s="532"/>
      <c r="P46" s="532"/>
      <c r="Q46" s="532"/>
      <c r="R46" s="532"/>
      <c r="S46" s="532"/>
      <c r="T46" s="532"/>
      <c r="U46" s="532"/>
      <c r="V46" s="532"/>
      <c r="W46" s="532"/>
      <c r="X46" s="532"/>
      <c r="Y46" s="532"/>
      <c r="Z46" s="533"/>
      <c r="AA46" s="534">
        <f>סך_שעות*24</f>
        <v>0</v>
      </c>
      <c r="AB46" s="534"/>
      <c r="AC46" s="534"/>
      <c r="AD46" s="534"/>
      <c r="AE46" s="535"/>
      <c r="AF46" s="442" t="s">
        <v>123</v>
      </c>
      <c r="AG46" s="442"/>
      <c r="AH46" s="443"/>
      <c r="AI46" s="100"/>
      <c r="AJ46" s="97"/>
      <c r="AK46" s="97"/>
      <c r="AL46" s="412" t="s">
        <v>56</v>
      </c>
      <c r="AM46" s="413"/>
      <c r="AN46" s="413"/>
      <c r="AO46" s="413"/>
      <c r="AP46" s="414"/>
      <c r="AQ46" s="412"/>
      <c r="AR46" s="413"/>
      <c r="AS46" s="413"/>
      <c r="AT46" s="413"/>
      <c r="AU46" s="121"/>
      <c r="AV46" s="40"/>
      <c r="AW46" s="435"/>
      <c r="AX46" s="435"/>
      <c r="AY46" s="435"/>
      <c r="BA46" s="406"/>
      <c r="BB46" s="406"/>
      <c r="BC46" s="406"/>
      <c r="BD46" s="406"/>
      <c r="BE46" s="406"/>
      <c r="BF46" s="406"/>
      <c r="BG46" s="406"/>
      <c r="BH46" s="406"/>
      <c r="BI46" s="39"/>
      <c r="BJ46" s="39"/>
      <c r="BK46" s="39"/>
      <c r="BL46" s="39"/>
      <c r="BM46" s="39"/>
      <c r="BN46" s="39"/>
      <c r="BO46" s="39"/>
      <c r="BP46" s="39"/>
      <c r="BQ46" s="39"/>
      <c r="BR46" s="39"/>
      <c r="BW46" s="203"/>
      <c r="BX46" s="203"/>
      <c r="BY46" s="203"/>
      <c r="BZ46" s="203"/>
      <c r="CA46" s="203"/>
      <c r="CB46" s="203"/>
      <c r="CC46" s="203"/>
      <c r="CD46" s="203"/>
      <c r="CE46" s="203"/>
      <c r="CF46" s="203"/>
      <c r="CG46" s="203"/>
      <c r="CH46" s="203"/>
      <c r="CI46" s="203"/>
      <c r="CJ46" s="203"/>
      <c r="CK46" s="203"/>
      <c r="CL46" s="203"/>
      <c r="CM46" s="203"/>
      <c r="CN46" s="203"/>
      <c r="CO46" s="203"/>
      <c r="CP46" s="128"/>
      <c r="CQ46" s="125"/>
      <c r="CR46" s="128"/>
      <c r="CS46" s="128"/>
    </row>
    <row r="47" spans="1:139" s="34" customFormat="1" ht="24.95" customHeight="1" thickTop="1" thickBot="1" x14ac:dyDescent="0.35">
      <c r="A47" s="390"/>
      <c r="B47" s="394"/>
      <c r="C47" s="395"/>
      <c r="D47" s="395"/>
      <c r="E47" s="395"/>
      <c r="F47" s="395"/>
      <c r="G47" s="395"/>
      <c r="H47" s="395"/>
      <c r="I47" s="396"/>
      <c r="J47" s="101"/>
      <c r="K47" s="528" t="s">
        <v>129</v>
      </c>
      <c r="L47" s="529"/>
      <c r="M47" s="529"/>
      <c r="N47" s="529"/>
      <c r="O47" s="529"/>
      <c r="P47" s="529"/>
      <c r="Q47" s="529"/>
      <c r="R47" s="529"/>
      <c r="S47" s="529"/>
      <c r="T47" s="529"/>
      <c r="U47" s="529"/>
      <c r="V47" s="529"/>
      <c r="W47" s="529"/>
      <c r="X47" s="529"/>
      <c r="Y47" s="529"/>
      <c r="Z47" s="530"/>
      <c r="AA47" s="525" t="e">
        <f>AA46+'מתכננים ויועצים'!AA46:AE46</f>
        <v>#VALUE!</v>
      </c>
      <c r="AB47" s="526"/>
      <c r="AC47" s="526"/>
      <c r="AD47" s="526"/>
      <c r="AE47" s="527"/>
      <c r="AF47" s="444"/>
      <c r="AG47" s="445"/>
      <c r="AH47" s="446"/>
      <c r="AI47" s="39"/>
      <c r="AJ47" s="39"/>
      <c r="AK47" s="39"/>
      <c r="AL47" s="437"/>
      <c r="AM47" s="437"/>
      <c r="AN47" s="437"/>
      <c r="AO47" s="437"/>
      <c r="AP47" s="437"/>
      <c r="AQ47" s="437"/>
      <c r="AR47" s="437"/>
      <c r="AS47" s="437"/>
      <c r="AT47" s="437"/>
      <c r="AU47" s="437"/>
      <c r="AV47" s="438"/>
      <c r="AW47" s="438"/>
      <c r="AX47" s="438"/>
      <c r="AY47" s="438"/>
      <c r="BA47" s="406"/>
      <c r="BB47" s="406"/>
      <c r="BC47" s="406"/>
      <c r="BD47" s="406"/>
      <c r="BE47" s="406"/>
      <c r="BF47" s="406"/>
      <c r="BG47" s="406"/>
      <c r="BH47" s="406"/>
      <c r="BI47" s="39"/>
      <c r="BJ47" s="39"/>
      <c r="BK47" s="39"/>
      <c r="BL47" s="39"/>
      <c r="BM47" s="39"/>
      <c r="BN47" s="39"/>
      <c r="BO47" s="39"/>
      <c r="BP47" s="39"/>
      <c r="BQ47" s="39"/>
      <c r="BR47" s="39"/>
      <c r="BW47" s="203"/>
      <c r="BX47" s="203"/>
      <c r="BY47" s="203"/>
      <c r="BZ47" s="203"/>
      <c r="CA47" s="203"/>
      <c r="CB47" s="203"/>
      <c r="CC47" s="203"/>
      <c r="CD47" s="203"/>
      <c r="CE47" s="203"/>
      <c r="CF47" s="203"/>
      <c r="CG47" s="203"/>
      <c r="CH47" s="203"/>
      <c r="CI47" s="203"/>
      <c r="CJ47" s="203"/>
      <c r="CK47" s="203"/>
      <c r="CL47" s="203"/>
      <c r="CM47" s="203"/>
      <c r="CN47" s="203"/>
      <c r="CO47" s="203"/>
      <c r="CP47" s="226"/>
      <c r="CQ47" s="125"/>
      <c r="CR47" s="128"/>
      <c r="CS47" s="128"/>
    </row>
    <row r="48" spans="1:139" s="34" customFormat="1" ht="5.25" customHeight="1" thickTop="1" thickBot="1" x14ac:dyDescent="0.25">
      <c r="A48" s="390"/>
      <c r="B48" s="394"/>
      <c r="C48" s="395"/>
      <c r="D48" s="395"/>
      <c r="E48" s="395"/>
      <c r="F48" s="395"/>
      <c r="G48" s="395"/>
      <c r="H48" s="395"/>
      <c r="I48" s="396"/>
      <c r="J48" s="101"/>
      <c r="K48" s="103"/>
      <c r="L48" s="103"/>
      <c r="M48" s="103"/>
      <c r="N48" s="103"/>
      <c r="O48" s="103"/>
      <c r="P48" s="103"/>
      <c r="Q48" s="103"/>
      <c r="R48" s="103"/>
      <c r="S48" s="103"/>
      <c r="T48" s="103"/>
      <c r="U48" s="103"/>
      <c r="V48" s="103"/>
      <c r="W48" s="103"/>
      <c r="X48" s="103"/>
      <c r="Y48" s="103"/>
      <c r="Z48" s="103"/>
      <c r="AA48" s="104"/>
      <c r="AB48" s="105"/>
      <c r="AC48" s="105"/>
      <c r="AD48" s="105"/>
      <c r="AE48" s="105"/>
      <c r="AF48" s="106"/>
      <c r="AG48" s="107"/>
      <c r="AH48" s="39"/>
      <c r="AI48" s="39"/>
      <c r="AJ48" s="39"/>
      <c r="AK48" s="39"/>
      <c r="AL48" s="108"/>
      <c r="AM48" s="108"/>
      <c r="AN48" s="39"/>
      <c r="AO48" s="39"/>
      <c r="AP48" s="39"/>
      <c r="AQ48" s="39"/>
      <c r="AR48" s="39"/>
      <c r="AS48" s="39"/>
      <c r="AT48" s="39"/>
      <c r="AU48" s="39"/>
      <c r="AV48" s="39"/>
      <c r="AW48" s="39"/>
      <c r="AX48" s="108"/>
      <c r="AY48" s="108"/>
      <c r="AZ48" s="39"/>
      <c r="BA48" s="39"/>
      <c r="BB48" s="39"/>
      <c r="BC48" s="39"/>
      <c r="BD48" s="39"/>
      <c r="BE48" s="39"/>
      <c r="BF48" s="39"/>
      <c r="BG48" s="39"/>
      <c r="BH48" s="39"/>
      <c r="BI48" s="39"/>
      <c r="BJ48" s="39"/>
      <c r="BK48" s="39"/>
      <c r="BL48" s="39"/>
      <c r="BM48" s="39"/>
      <c r="BN48" s="39"/>
      <c r="BO48" s="39"/>
      <c r="BP48" s="39"/>
      <c r="BQ48" s="39"/>
      <c r="BR48" s="39"/>
      <c r="BW48" s="203"/>
      <c r="BX48" s="203"/>
      <c r="BY48" s="203"/>
      <c r="BZ48" s="203"/>
      <c r="CA48" s="203"/>
      <c r="CB48" s="203"/>
      <c r="CC48" s="203"/>
      <c r="CD48" s="203"/>
      <c r="CE48" s="203"/>
      <c r="CF48" s="203"/>
      <c r="CG48" s="203"/>
      <c r="CH48" s="203"/>
      <c r="CI48" s="203"/>
      <c r="CJ48" s="203"/>
      <c r="CK48" s="203"/>
      <c r="CL48" s="203"/>
      <c r="CM48" s="203"/>
      <c r="CN48" s="203"/>
      <c r="CO48" s="203"/>
      <c r="CP48" s="128"/>
      <c r="CQ48" s="125"/>
      <c r="CR48" s="128"/>
      <c r="CS48" s="128"/>
    </row>
    <row r="49" spans="1:97" s="34" customFormat="1" ht="16.5" customHeight="1" x14ac:dyDescent="0.2">
      <c r="A49" s="390"/>
      <c r="B49" s="397"/>
      <c r="C49" s="398"/>
      <c r="D49" s="398"/>
      <c r="E49" s="398"/>
      <c r="F49" s="398"/>
      <c r="G49" s="398"/>
      <c r="H49" s="398"/>
      <c r="I49" s="399"/>
      <c r="J49" s="101"/>
      <c r="K49" s="465" t="s">
        <v>32</v>
      </c>
      <c r="L49" s="466"/>
      <c r="M49" s="466"/>
      <c r="N49" s="466"/>
      <c r="O49" s="466"/>
      <c r="P49" s="466"/>
      <c r="Q49" s="466"/>
      <c r="R49" s="466"/>
      <c r="S49" s="466"/>
      <c r="T49" s="466"/>
      <c r="U49" s="466"/>
      <c r="V49" s="466"/>
      <c r="W49" s="466"/>
      <c r="X49" s="466"/>
      <c r="Y49" s="466"/>
      <c r="Z49" s="466"/>
      <c r="AA49" s="469" t="e">
        <f>IF(D33*24&lt;AA47,"שגיאה",D33-AA47/24)</f>
        <v>#VALUE!</v>
      </c>
      <c r="AB49" s="470"/>
      <c r="AC49" s="470"/>
      <c r="AD49" s="470"/>
      <c r="AE49" s="470"/>
      <c r="AF49" s="470"/>
      <c r="AG49" s="471"/>
      <c r="AH49" s="410"/>
      <c r="AI49" s="411"/>
      <c r="AJ49" s="411"/>
      <c r="AK49" s="411"/>
      <c r="AL49" s="411"/>
      <c r="AM49" s="411"/>
      <c r="AN49" s="218"/>
      <c r="AO49" s="218"/>
      <c r="AP49" s="218"/>
      <c r="AU49" s="464" t="s">
        <v>52</v>
      </c>
      <c r="AV49" s="464"/>
      <c r="AW49" s="464"/>
      <c r="AX49" s="35"/>
      <c r="AY49" s="35"/>
      <c r="AZ49" s="35"/>
      <c r="BA49" s="35"/>
      <c r="BB49" s="39"/>
      <c r="BC49" s="39"/>
      <c r="BD49" s="39"/>
      <c r="BE49" s="39"/>
      <c r="BF49" s="39"/>
      <c r="BG49" s="39"/>
      <c r="BH49" s="39"/>
      <c r="BI49" s="39"/>
      <c r="BJ49" s="39"/>
      <c r="BK49" s="39"/>
      <c r="BL49" s="39"/>
      <c r="BM49" s="39"/>
      <c r="BN49" s="39"/>
      <c r="BO49" s="39"/>
      <c r="BP49" s="39"/>
      <c r="BQ49" s="39"/>
      <c r="BR49" s="39"/>
      <c r="BW49" s="203"/>
      <c r="BX49" s="434" t="s">
        <v>53</v>
      </c>
      <c r="BY49" s="415"/>
      <c r="BZ49" s="415"/>
      <c r="CA49" s="415"/>
      <c r="CB49" s="415"/>
      <c r="CC49" s="415"/>
      <c r="CD49" s="415"/>
      <c r="CE49" s="415"/>
      <c r="CF49" s="415" t="b">
        <f>IF(D33-AA45&lt;0,TRUE,FALSE)</f>
        <v>0</v>
      </c>
      <c r="CG49" s="416"/>
      <c r="CH49" s="416"/>
      <c r="CI49" s="416"/>
      <c r="CJ49" s="416"/>
      <c r="CK49" s="416"/>
      <c r="CL49" s="405" t="b">
        <f>+CF49</f>
        <v>0</v>
      </c>
      <c r="CM49" s="405"/>
      <c r="CN49" s="36">
        <f>ABS(CF49)</f>
        <v>0</v>
      </c>
      <c r="CO49" s="203"/>
      <c r="CP49" s="424"/>
      <c r="CQ49" s="424"/>
      <c r="CR49" s="424"/>
      <c r="CS49" s="424"/>
    </row>
    <row r="50" spans="1:97" ht="9.75" customHeight="1" thickBot="1" x14ac:dyDescent="0.25">
      <c r="A50" s="390" t="s">
        <v>36</v>
      </c>
      <c r="B50" s="425" t="s">
        <v>113</v>
      </c>
      <c r="C50" s="426"/>
      <c r="D50" s="426"/>
      <c r="E50" s="426"/>
      <c r="F50" s="426"/>
      <c r="G50" s="426"/>
      <c r="H50" s="426"/>
      <c r="I50" s="427"/>
      <c r="K50" s="467"/>
      <c r="L50" s="468"/>
      <c r="M50" s="468"/>
      <c r="N50" s="468"/>
      <c r="O50" s="468"/>
      <c r="P50" s="468"/>
      <c r="Q50" s="468"/>
      <c r="R50" s="468"/>
      <c r="S50" s="468"/>
      <c r="T50" s="468"/>
      <c r="U50" s="468"/>
      <c r="V50" s="468"/>
      <c r="W50" s="468"/>
      <c r="X50" s="468"/>
      <c r="Y50" s="468"/>
      <c r="Z50" s="468"/>
      <c r="AA50" s="472"/>
      <c r="AB50" s="473"/>
      <c r="AC50" s="473"/>
      <c r="AD50" s="473"/>
      <c r="AE50" s="473"/>
      <c r="AF50" s="473"/>
      <c r="AG50" s="474"/>
      <c r="AH50" s="410"/>
      <c r="AI50" s="411"/>
      <c r="AJ50" s="411"/>
      <c r="AK50" s="411"/>
      <c r="AL50" s="411"/>
      <c r="AM50" s="411"/>
      <c r="AN50" s="218"/>
      <c r="AO50" s="218"/>
      <c r="AP50" s="218"/>
      <c r="AU50" s="464"/>
      <c r="AV50" s="464"/>
      <c r="AW50" s="464"/>
      <c r="AX50" s="109"/>
      <c r="AY50" s="109"/>
      <c r="AZ50" s="110"/>
      <c r="BA50" s="110"/>
      <c r="BB50" s="39"/>
      <c r="BC50" s="39"/>
      <c r="BD50" s="39"/>
      <c r="BE50" s="39"/>
      <c r="BF50" s="39"/>
      <c r="BG50" s="39"/>
      <c r="BH50" s="39"/>
      <c r="BI50" s="39"/>
      <c r="BJ50" s="39"/>
      <c r="BK50" s="39"/>
      <c r="BL50" s="39"/>
      <c r="BM50" s="39"/>
      <c r="BN50" s="39"/>
      <c r="BO50" s="39"/>
      <c r="BP50" s="39"/>
      <c r="BQ50" s="39"/>
      <c r="BR50" s="39"/>
      <c r="BX50" s="450">
        <v>10.545999999999999</v>
      </c>
      <c r="BY50" s="416"/>
      <c r="BZ50" s="416"/>
      <c r="CA50" s="416"/>
      <c r="CB50" s="416"/>
      <c r="CC50" s="416"/>
      <c r="CD50" s="416"/>
      <c r="CE50" s="416"/>
      <c r="CF50" s="37"/>
      <c r="CM50" s="38">
        <v>40188</v>
      </c>
      <c r="CN50" s="38"/>
      <c r="CP50" s="424"/>
      <c r="CQ50" s="424"/>
      <c r="CR50" s="424"/>
      <c r="CS50" s="424"/>
    </row>
    <row r="51" spans="1:97" ht="19.5" customHeight="1" x14ac:dyDescent="0.2">
      <c r="A51" s="390"/>
      <c r="B51" s="428"/>
      <c r="C51" s="429"/>
      <c r="D51" s="429"/>
      <c r="E51" s="429"/>
      <c r="F51" s="429"/>
      <c r="G51" s="429"/>
      <c r="H51" s="429"/>
      <c r="I51" s="430"/>
      <c r="Y51" s="112"/>
      <c r="AC51" s="203"/>
      <c r="AD51" s="203"/>
      <c r="AE51" s="203"/>
      <c r="AF51" s="203"/>
      <c r="AG51" s="203"/>
      <c r="AH51" s="203"/>
      <c r="AI51" s="203"/>
      <c r="AJ51" s="203"/>
      <c r="AK51" s="203"/>
      <c r="AL51" s="219"/>
      <c r="AM51" s="219"/>
      <c r="AN51" s="203"/>
      <c r="AQ51" s="113"/>
      <c r="AR51" s="113"/>
      <c r="AS51" s="113"/>
      <c r="AT51" s="113"/>
      <c r="AU51" s="113"/>
      <c r="AV51" s="113"/>
      <c r="AW51" s="113"/>
      <c r="AX51" s="114"/>
      <c r="AY51" s="114"/>
      <c r="AZ51" s="113"/>
      <c r="BA51" s="113"/>
      <c r="BB51" s="113"/>
      <c r="BC51" s="113"/>
      <c r="BD51" s="113"/>
      <c r="BE51" s="115"/>
      <c r="BF51" s="115"/>
      <c r="BG51" s="115"/>
      <c r="BH51" s="115"/>
      <c r="BI51" s="115"/>
      <c r="BJ51" s="115"/>
    </row>
    <row r="52" spans="1:97" ht="30" customHeight="1" x14ac:dyDescent="0.2">
      <c r="A52" s="390"/>
      <c r="B52" s="428"/>
      <c r="C52" s="429"/>
      <c r="D52" s="429"/>
      <c r="E52" s="429"/>
      <c r="F52" s="429"/>
      <c r="G52" s="429"/>
      <c r="H52" s="429"/>
      <c r="I52" s="430"/>
      <c r="K52" s="116"/>
      <c r="L52" s="117"/>
      <c r="M52" s="117"/>
      <c r="N52" s="117"/>
      <c r="O52" s="117"/>
      <c r="P52" s="117"/>
      <c r="Q52" s="117"/>
      <c r="R52" s="451" t="s">
        <v>7</v>
      </c>
      <c r="S52" s="451"/>
      <c r="T52" s="451"/>
      <c r="U52" s="451"/>
      <c r="V52" s="451"/>
      <c r="W52" s="451"/>
      <c r="X52" s="451"/>
      <c r="Y52" s="451"/>
      <c r="Z52" s="451"/>
      <c r="AA52" s="451"/>
      <c r="AB52" s="451"/>
      <c r="AC52" s="452" t="s">
        <v>8</v>
      </c>
      <c r="AD52" s="452"/>
      <c r="AE52" s="452"/>
      <c r="AF52" s="452"/>
      <c r="AG52" s="452"/>
      <c r="AH52" s="452"/>
      <c r="AI52" s="452"/>
      <c r="AJ52" s="452"/>
      <c r="AK52" s="452"/>
      <c r="AL52" s="452"/>
      <c r="AM52" s="200" t="s">
        <v>9</v>
      </c>
      <c r="AN52" s="200"/>
      <c r="AO52" s="200" t="s">
        <v>9</v>
      </c>
      <c r="AP52" s="220" t="s">
        <v>4</v>
      </c>
      <c r="AQ52" s="200" t="s">
        <v>118</v>
      </c>
      <c r="AR52" s="495" t="s">
        <v>118</v>
      </c>
      <c r="AS52" s="495"/>
      <c r="AT52" s="495"/>
      <c r="AU52" s="495"/>
      <c r="AV52" s="495"/>
      <c r="AW52" s="195"/>
      <c r="AX52" s="490" t="s">
        <v>10</v>
      </c>
      <c r="AY52" s="490"/>
      <c r="AZ52" s="490"/>
      <c r="BA52" s="490"/>
      <c r="BB52" s="490"/>
      <c r="BC52" s="490"/>
      <c r="BD52" s="490"/>
      <c r="BE52" s="490"/>
      <c r="BF52" s="490"/>
      <c r="BG52" s="490"/>
      <c r="BH52" s="490"/>
      <c r="BI52" s="222" t="s">
        <v>4</v>
      </c>
      <c r="BJ52" s="222"/>
      <c r="BK52" s="222"/>
      <c r="BL52" s="222"/>
      <c r="BM52" s="222"/>
      <c r="BN52" s="222"/>
      <c r="BO52" s="222"/>
      <c r="BP52" s="222"/>
      <c r="BQ52" s="222"/>
      <c r="BR52" s="222"/>
    </row>
    <row r="53" spans="1:97" ht="30" customHeight="1" x14ac:dyDescent="0.2">
      <c r="A53" s="390"/>
      <c r="B53" s="431"/>
      <c r="C53" s="432"/>
      <c r="D53" s="432"/>
      <c r="E53" s="432"/>
      <c r="F53" s="432"/>
      <c r="G53" s="432"/>
      <c r="H53" s="432"/>
      <c r="I53" s="433"/>
      <c r="K53" s="453" t="s">
        <v>34</v>
      </c>
      <c r="L53" s="454"/>
      <c r="M53" s="454"/>
      <c r="N53" s="454"/>
      <c r="O53" s="454"/>
      <c r="P53" s="454"/>
      <c r="Q53" s="454"/>
      <c r="R53" s="455"/>
      <c r="S53" s="456"/>
      <c r="T53" s="456"/>
      <c r="U53" s="456"/>
      <c r="V53" s="456"/>
      <c r="W53" s="456"/>
      <c r="X53" s="456"/>
      <c r="Y53" s="456"/>
      <c r="Z53" s="456"/>
      <c r="AA53" s="456"/>
      <c r="AB53" s="456"/>
      <c r="AC53" s="457"/>
      <c r="AD53" s="458"/>
      <c r="AE53" s="458"/>
      <c r="AF53" s="458"/>
      <c r="AG53" s="458"/>
      <c r="AH53" s="458"/>
      <c r="AI53" s="458"/>
      <c r="AJ53" s="458"/>
      <c r="AK53" s="458"/>
      <c r="AL53" s="458"/>
      <c r="AM53" s="182">
        <f>T4</f>
        <v>0</v>
      </c>
      <c r="AN53" s="183"/>
      <c r="AO53" s="183"/>
      <c r="AP53" s="213"/>
      <c r="AQ53" s="213"/>
      <c r="AR53" s="496"/>
      <c r="AS53" s="496"/>
      <c r="AT53" s="496"/>
      <c r="AU53" s="496"/>
      <c r="AV53" s="496"/>
      <c r="AW53" s="194"/>
      <c r="AX53" s="457"/>
      <c r="AY53" s="458"/>
      <c r="AZ53" s="458"/>
      <c r="BA53" s="458"/>
      <c r="BB53" s="458"/>
      <c r="BC53" s="458"/>
      <c r="BD53" s="458"/>
      <c r="BE53" s="458"/>
      <c r="BF53" s="458"/>
      <c r="BG53" s="458"/>
      <c r="BH53" s="458"/>
      <c r="BI53" s="488"/>
      <c r="BJ53" s="489"/>
      <c r="BK53" s="489"/>
      <c r="BL53" s="489"/>
      <c r="BM53" s="489"/>
      <c r="BN53" s="489"/>
      <c r="BO53" s="489"/>
      <c r="BP53" s="489"/>
      <c r="BQ53" s="489"/>
      <c r="BR53" s="489"/>
    </row>
    <row r="54" spans="1:97" ht="30" customHeight="1" x14ac:dyDescent="0.2">
      <c r="A54" s="390" t="s">
        <v>42</v>
      </c>
      <c r="B54" s="475" t="s">
        <v>37</v>
      </c>
      <c r="C54" s="476"/>
      <c r="D54" s="476"/>
      <c r="E54" s="476"/>
      <c r="F54" s="476"/>
      <c r="G54" s="476"/>
      <c r="H54" s="476"/>
      <c r="I54" s="477"/>
      <c r="K54" s="484" t="s">
        <v>35</v>
      </c>
      <c r="L54" s="485"/>
      <c r="M54" s="485"/>
      <c r="N54" s="485"/>
      <c r="O54" s="485"/>
      <c r="P54" s="485"/>
      <c r="Q54" s="485"/>
      <c r="R54" s="486"/>
      <c r="S54" s="487"/>
      <c r="T54" s="487"/>
      <c r="U54" s="487"/>
      <c r="V54" s="487"/>
      <c r="W54" s="487"/>
      <c r="X54" s="487"/>
      <c r="Y54" s="487"/>
      <c r="Z54" s="487"/>
      <c r="AA54" s="487"/>
      <c r="AB54" s="487"/>
      <c r="AC54" s="457"/>
      <c r="AD54" s="458"/>
      <c r="AE54" s="458"/>
      <c r="AF54" s="458"/>
      <c r="AG54" s="458"/>
      <c r="AH54" s="458"/>
      <c r="AI54" s="458"/>
      <c r="AJ54" s="458"/>
      <c r="AK54" s="458"/>
      <c r="AL54" s="458"/>
      <c r="AM54" s="182">
        <v>11111111</v>
      </c>
      <c r="AN54" s="183"/>
      <c r="AO54" s="183"/>
      <c r="AP54" s="213"/>
      <c r="AQ54" s="213"/>
      <c r="AR54" s="496"/>
      <c r="AS54" s="496"/>
      <c r="AT54" s="496"/>
      <c r="AU54" s="496"/>
      <c r="AV54" s="496"/>
      <c r="AW54" s="194"/>
      <c r="AX54" s="457"/>
      <c r="AY54" s="458"/>
      <c r="AZ54" s="458"/>
      <c r="BA54" s="458"/>
      <c r="BB54" s="458"/>
      <c r="BC54" s="458"/>
      <c r="BD54" s="458"/>
      <c r="BE54" s="458"/>
      <c r="BF54" s="458"/>
      <c r="BG54" s="458"/>
      <c r="BH54" s="458"/>
      <c r="BI54" s="488"/>
      <c r="BJ54" s="489"/>
      <c r="BK54" s="489"/>
      <c r="BL54" s="489"/>
      <c r="BM54" s="489"/>
      <c r="BN54" s="489"/>
      <c r="BO54" s="489"/>
      <c r="BP54" s="489"/>
      <c r="BQ54" s="489"/>
      <c r="BR54" s="489"/>
    </row>
    <row r="55" spans="1:97" ht="30" customHeight="1" x14ac:dyDescent="0.2">
      <c r="A55" s="390"/>
      <c r="B55" s="478"/>
      <c r="C55" s="479"/>
      <c r="D55" s="479"/>
      <c r="E55" s="479"/>
      <c r="F55" s="479"/>
      <c r="G55" s="479"/>
      <c r="H55" s="479"/>
      <c r="I55" s="480"/>
      <c r="K55" s="276" t="s">
        <v>43</v>
      </c>
      <c r="L55" s="277"/>
      <c r="M55" s="277"/>
      <c r="N55" s="277"/>
      <c r="O55" s="277"/>
      <c r="P55" s="277"/>
      <c r="Q55" s="278"/>
      <c r="R55" s="282"/>
      <c r="S55" s="283"/>
      <c r="T55" s="283"/>
      <c r="U55" s="283"/>
      <c r="V55" s="283"/>
      <c r="W55" s="283"/>
      <c r="X55" s="283"/>
      <c r="Y55" s="283"/>
      <c r="Z55" s="283"/>
      <c r="AA55" s="283"/>
      <c r="AB55" s="284"/>
      <c r="AC55" s="288"/>
      <c r="AD55" s="289"/>
      <c r="AE55" s="289"/>
      <c r="AF55" s="289"/>
      <c r="AG55" s="289"/>
      <c r="AH55" s="290"/>
      <c r="AI55" s="223"/>
      <c r="AJ55" s="223"/>
      <c r="AK55" s="223"/>
      <c r="AL55" s="223"/>
      <c r="AM55" s="185"/>
      <c r="AN55" s="186"/>
      <c r="AO55" s="493"/>
      <c r="AP55" s="493"/>
      <c r="AQ55" s="493"/>
      <c r="AR55" s="186"/>
      <c r="AS55" s="186"/>
      <c r="AT55" s="186"/>
      <c r="AU55" s="186"/>
      <c r="AV55" s="186"/>
      <c r="AW55" s="186"/>
      <c r="AX55" s="491"/>
      <c r="AY55" s="491"/>
      <c r="AZ55" s="491"/>
      <c r="BA55" s="491"/>
      <c r="BB55" s="491"/>
      <c r="BC55" s="491"/>
      <c r="BD55" s="491"/>
      <c r="BE55" s="491"/>
      <c r="BF55" s="491"/>
      <c r="BG55" s="491"/>
      <c r="BH55" s="491"/>
      <c r="BI55" s="492"/>
      <c r="BJ55" s="492"/>
      <c r="BK55" s="492"/>
      <c r="BL55" s="492"/>
      <c r="BM55" s="492"/>
      <c r="BN55" s="492"/>
      <c r="BO55" s="492"/>
      <c r="BP55" s="492"/>
      <c r="BQ55" s="492"/>
      <c r="BR55" s="492"/>
    </row>
    <row r="56" spans="1:97" ht="9" customHeight="1" x14ac:dyDescent="0.2">
      <c r="A56" s="390"/>
      <c r="B56" s="481"/>
      <c r="C56" s="482"/>
      <c r="D56" s="482"/>
      <c r="E56" s="482"/>
      <c r="F56" s="482"/>
      <c r="G56" s="482"/>
      <c r="H56" s="482"/>
      <c r="I56" s="483"/>
      <c r="K56" s="279"/>
      <c r="L56" s="280"/>
      <c r="M56" s="280"/>
      <c r="N56" s="280"/>
      <c r="O56" s="280"/>
      <c r="P56" s="280"/>
      <c r="Q56" s="281"/>
      <c r="R56" s="285"/>
      <c r="S56" s="286"/>
      <c r="T56" s="286"/>
      <c r="U56" s="286"/>
      <c r="V56" s="286"/>
      <c r="W56" s="286"/>
      <c r="X56" s="286"/>
      <c r="Y56" s="286"/>
      <c r="Z56" s="286"/>
      <c r="AA56" s="286"/>
      <c r="AB56" s="287"/>
      <c r="AC56" s="291"/>
      <c r="AD56" s="292"/>
      <c r="AE56" s="292"/>
      <c r="AF56" s="292"/>
      <c r="AG56" s="292"/>
      <c r="AH56" s="293"/>
      <c r="AI56" s="221"/>
      <c r="AJ56" s="221"/>
      <c r="AK56" s="221"/>
      <c r="AL56" s="221"/>
      <c r="AM56" s="181"/>
      <c r="AN56" s="181"/>
      <c r="AO56" s="494"/>
      <c r="AP56" s="494"/>
      <c r="AQ56" s="494"/>
      <c r="AR56" s="181"/>
      <c r="AS56" s="181"/>
      <c r="AT56" s="181"/>
      <c r="AU56" s="181"/>
      <c r="AV56" s="181"/>
      <c r="AW56" s="181"/>
      <c r="AX56" s="267"/>
      <c r="AY56" s="267"/>
      <c r="AZ56" s="267"/>
      <c r="BA56" s="267"/>
      <c r="BB56" s="267"/>
      <c r="BC56" s="267"/>
      <c r="BD56" s="267"/>
      <c r="BE56" s="267"/>
      <c r="BF56" s="267"/>
      <c r="BG56" s="267"/>
      <c r="BH56" s="267"/>
      <c r="BI56" s="268"/>
      <c r="BJ56" s="268"/>
      <c r="BK56" s="268"/>
      <c r="BL56" s="268"/>
      <c r="BM56" s="268"/>
      <c r="BN56" s="268"/>
      <c r="BO56" s="268"/>
      <c r="BP56" s="268"/>
      <c r="BQ56" s="268"/>
      <c r="BR56" s="268"/>
    </row>
    <row r="57" spans="1:97" ht="5.25" customHeight="1" x14ac:dyDescent="0.2">
      <c r="A57" s="24"/>
      <c r="B57" s="24"/>
      <c r="C57" s="24"/>
      <c r="D57" s="24"/>
      <c r="E57" s="24"/>
      <c r="F57" s="24"/>
      <c r="G57" s="24"/>
      <c r="H57" s="24"/>
      <c r="I57" s="24"/>
      <c r="K57" s="199"/>
      <c r="L57" s="199"/>
      <c r="M57" s="260"/>
      <c r="N57" s="260"/>
      <c r="O57" s="260"/>
      <c r="P57" s="260"/>
      <c r="Q57" s="260"/>
      <c r="R57" s="260"/>
      <c r="S57" s="260"/>
      <c r="T57" s="260"/>
      <c r="U57" s="260"/>
      <c r="V57" s="260"/>
      <c r="W57" s="260"/>
      <c r="X57" s="260"/>
      <c r="Y57" s="260"/>
      <c r="Z57" s="24"/>
      <c r="AA57" s="24"/>
      <c r="AB57" s="24"/>
      <c r="AC57" s="24"/>
      <c r="AD57" s="24"/>
      <c r="AE57" s="24"/>
      <c r="AF57" s="24"/>
      <c r="AG57" s="24"/>
      <c r="AH57" s="24"/>
      <c r="AI57" s="214"/>
      <c r="AJ57" s="214"/>
      <c r="AK57" s="24"/>
      <c r="AL57" s="24"/>
      <c r="AM57" s="24"/>
      <c r="AN57" s="24"/>
      <c r="AO57" s="24"/>
      <c r="AP57" s="24"/>
      <c r="AQ57" s="24"/>
      <c r="AR57" s="24"/>
      <c r="AS57" s="24"/>
      <c r="AT57" s="24"/>
      <c r="AU57" s="214"/>
      <c r="AV57" s="214"/>
      <c r="AW57" s="24"/>
      <c r="AX57" s="24"/>
      <c r="AY57" s="24"/>
      <c r="AZ57" s="24"/>
      <c r="BA57" s="24"/>
      <c r="BB57" s="24"/>
      <c r="BC57" s="24"/>
      <c r="BD57" s="24"/>
      <c r="BE57" s="24"/>
      <c r="BF57" s="24"/>
      <c r="BG57" s="24"/>
      <c r="BH57" s="24"/>
      <c r="BI57" s="24"/>
      <c r="BJ57" s="24"/>
    </row>
    <row r="58" spans="1:97" ht="2.1" customHeight="1" x14ac:dyDescent="0.2">
      <c r="K58" s="130"/>
      <c r="L58" s="24"/>
      <c r="M58" s="260"/>
      <c r="N58" s="260"/>
      <c r="O58" s="260"/>
      <c r="P58" s="260"/>
      <c r="Q58" s="260"/>
      <c r="R58" s="260"/>
      <c r="S58" s="260"/>
      <c r="T58" s="260"/>
      <c r="U58" s="260"/>
      <c r="V58" s="260"/>
      <c r="W58" s="260"/>
      <c r="X58" s="260"/>
      <c r="Y58" s="260"/>
      <c r="AC58" s="203"/>
      <c r="AD58" s="203"/>
      <c r="AE58" s="203"/>
      <c r="AF58" s="203"/>
    </row>
    <row r="59" spans="1:97" ht="2.1" customHeight="1" x14ac:dyDescent="0.2">
      <c r="K59" s="130"/>
      <c r="L59" s="269"/>
      <c r="M59" s="260"/>
      <c r="N59" s="260"/>
      <c r="O59" s="260"/>
      <c r="P59" s="260"/>
      <c r="Q59" s="260"/>
      <c r="R59" s="260"/>
      <c r="S59" s="260"/>
      <c r="T59" s="260"/>
      <c r="U59" s="260"/>
      <c r="V59" s="260"/>
      <c r="W59" s="260"/>
      <c r="X59" s="260"/>
      <c r="Y59" s="260"/>
      <c r="AC59" s="203"/>
      <c r="AD59" s="203"/>
      <c r="AE59" s="203"/>
      <c r="AF59" s="203"/>
    </row>
    <row r="60" spans="1:97" ht="2.1" customHeight="1" x14ac:dyDescent="0.2">
      <c r="K60" s="130"/>
      <c r="L60" s="269"/>
      <c r="M60" s="260"/>
      <c r="N60" s="260"/>
      <c r="O60" s="260"/>
      <c r="P60" s="260"/>
      <c r="Q60" s="260"/>
      <c r="R60" s="260"/>
      <c r="S60" s="260"/>
      <c r="T60" s="260"/>
      <c r="U60" s="260"/>
      <c r="V60" s="260"/>
      <c r="W60" s="260"/>
      <c r="X60" s="260"/>
      <c r="Y60" s="260"/>
      <c r="AB60" s="203" t="s">
        <v>33</v>
      </c>
      <c r="AC60" s="203"/>
      <c r="AD60" s="203"/>
      <c r="AE60" s="203"/>
      <c r="AF60" s="203"/>
      <c r="AG60" s="203"/>
      <c r="AH60" s="203"/>
      <c r="AI60" s="219"/>
      <c r="AJ60" s="219"/>
      <c r="AK60" s="203"/>
      <c r="AL60" s="203"/>
      <c r="AM60" s="203"/>
      <c r="AN60" s="203"/>
    </row>
    <row r="61" spans="1:97" ht="2.1" customHeight="1" x14ac:dyDescent="0.2">
      <c r="K61" s="24"/>
      <c r="L61" s="269"/>
      <c r="M61" s="260"/>
      <c r="N61" s="260"/>
      <c r="O61" s="260"/>
      <c r="P61" s="260"/>
      <c r="Q61" s="260"/>
      <c r="R61" s="260"/>
      <c r="S61" s="260"/>
      <c r="T61" s="260"/>
      <c r="U61" s="260"/>
      <c r="V61" s="260"/>
      <c r="W61" s="260"/>
      <c r="X61" s="260"/>
      <c r="Y61" s="260"/>
      <c r="AC61" s="203"/>
      <c r="AD61" s="203"/>
      <c r="AE61" s="203"/>
      <c r="AF61" s="203"/>
      <c r="AG61" s="203"/>
      <c r="AH61" s="203"/>
      <c r="AI61" s="219"/>
      <c r="AJ61" s="219"/>
      <c r="AK61" s="203"/>
      <c r="AL61" s="203"/>
      <c r="AM61" s="203"/>
      <c r="AN61" s="203"/>
    </row>
    <row r="62" spans="1:97" ht="2.1" customHeight="1" x14ac:dyDescent="0.2">
      <c r="K62" s="24"/>
      <c r="L62" s="129"/>
      <c r="M62" s="260"/>
      <c r="N62" s="260"/>
      <c r="O62" s="260"/>
      <c r="P62" s="260"/>
      <c r="Q62" s="260"/>
      <c r="R62" s="260"/>
      <c r="S62" s="260"/>
      <c r="T62" s="260"/>
      <c r="U62" s="260"/>
      <c r="V62" s="260"/>
      <c r="W62" s="260"/>
      <c r="X62" s="260"/>
      <c r="Y62" s="260"/>
      <c r="AC62" s="203"/>
      <c r="AD62" s="203"/>
      <c r="AE62" s="203"/>
      <c r="AF62" s="203"/>
      <c r="AG62" s="24"/>
      <c r="AH62" s="24"/>
      <c r="AI62" s="214"/>
      <c r="AJ62" s="214"/>
      <c r="AK62" s="24"/>
      <c r="AL62" s="24"/>
      <c r="AM62" s="24"/>
      <c r="AN62" s="24"/>
    </row>
    <row r="63" spans="1:97" ht="2.1" customHeight="1" x14ac:dyDescent="0.2">
      <c r="B63" s="24"/>
      <c r="C63" s="24"/>
      <c r="D63" s="24"/>
      <c r="E63" s="24"/>
      <c r="F63" s="24"/>
      <c r="G63" s="24"/>
      <c r="H63" s="24"/>
      <c r="I63" s="24"/>
      <c r="J63" s="24"/>
      <c r="K63" s="24"/>
      <c r="L63" s="24"/>
      <c r="M63" s="24"/>
      <c r="N63" s="24"/>
      <c r="O63" s="24"/>
      <c r="P63" s="24"/>
      <c r="Q63" s="24"/>
      <c r="R63" s="24"/>
      <c r="S63" s="24"/>
      <c r="T63" s="24"/>
      <c r="U63" s="24"/>
      <c r="V63" s="24"/>
      <c r="W63" s="24"/>
      <c r="X63" s="24"/>
      <c r="Y63" s="24"/>
      <c r="AB63" s="203" t="s">
        <v>36</v>
      </c>
      <c r="AC63" s="203"/>
      <c r="AD63" s="203"/>
      <c r="AE63" s="203"/>
      <c r="AF63" s="203"/>
      <c r="AG63" s="24"/>
      <c r="AH63" s="24"/>
      <c r="AI63" s="214"/>
      <c r="AJ63" s="214"/>
      <c r="AK63" s="24"/>
      <c r="AL63" s="24"/>
      <c r="AM63" s="24"/>
      <c r="AN63" s="24"/>
      <c r="AO63" s="24"/>
      <c r="AP63" s="24"/>
      <c r="AQ63" s="24"/>
      <c r="AR63" s="24"/>
      <c r="AS63" s="24"/>
      <c r="AT63" s="24"/>
      <c r="AU63" s="214"/>
      <c r="AV63" s="214"/>
      <c r="AW63" s="24"/>
      <c r="AX63" s="24"/>
      <c r="AY63" s="24"/>
      <c r="AZ63" s="24"/>
      <c r="BA63" s="24"/>
      <c r="BB63" s="24"/>
      <c r="BC63" s="24"/>
      <c r="BD63" s="24"/>
      <c r="BE63" s="24"/>
      <c r="BF63" s="24"/>
      <c r="BG63" s="24"/>
      <c r="BH63" s="24"/>
      <c r="BI63" s="24"/>
      <c r="BJ63" s="24"/>
      <c r="BK63" s="24"/>
      <c r="BL63" s="24"/>
      <c r="BM63" s="24"/>
      <c r="BN63" s="24"/>
    </row>
    <row r="64" spans="1:97" ht="12.75" customHeight="1" x14ac:dyDescent="0.2">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C64" s="203"/>
      <c r="AD64" s="203"/>
      <c r="AE64" s="203"/>
      <c r="AF64" s="203"/>
      <c r="AG64" s="24"/>
      <c r="AH64" s="24"/>
      <c r="AI64" s="214"/>
      <c r="AJ64" s="214"/>
      <c r="AK64" s="24"/>
      <c r="AL64" s="24"/>
      <c r="AM64" s="24"/>
      <c r="AN64" s="24"/>
      <c r="AO64" s="24"/>
      <c r="AP64" s="24"/>
      <c r="AQ64" s="24"/>
      <c r="AR64" s="24"/>
      <c r="AS64" s="24"/>
      <c r="AT64" s="24"/>
      <c r="AU64" s="214"/>
      <c r="AV64" s="214"/>
      <c r="AW64" s="24"/>
      <c r="AX64" s="24"/>
      <c r="AY64" s="24"/>
      <c r="AZ64" s="24"/>
      <c r="BA64" s="24"/>
      <c r="BB64" s="24"/>
      <c r="BC64" s="119"/>
      <c r="BD64" s="119"/>
      <c r="BE64" s="119"/>
      <c r="BF64" s="119"/>
      <c r="BG64" s="119"/>
      <c r="BH64" s="119"/>
      <c r="BI64" s="119"/>
      <c r="BJ64" s="119"/>
      <c r="BK64" s="24"/>
      <c r="BL64" s="24"/>
      <c r="BM64" s="24"/>
      <c r="BN64" s="24"/>
    </row>
    <row r="65" spans="2:66" ht="12.75" customHeight="1" x14ac:dyDescent="0.2">
      <c r="B65" s="24"/>
      <c r="C65" s="24"/>
      <c r="D65" s="24"/>
      <c r="E65" s="24"/>
      <c r="F65" s="24"/>
      <c r="G65" s="24"/>
      <c r="H65" s="24"/>
      <c r="I65" s="24"/>
      <c r="J65" s="24"/>
      <c r="K65" s="24"/>
      <c r="L65" s="24"/>
      <c r="M65" s="24"/>
      <c r="N65" s="24"/>
      <c r="O65" s="24"/>
      <c r="P65" s="24"/>
      <c r="Q65" s="24"/>
      <c r="R65" s="24"/>
      <c r="S65" s="24"/>
      <c r="T65" s="24"/>
      <c r="U65" s="24"/>
      <c r="V65" s="24"/>
      <c r="W65" s="24"/>
      <c r="X65" s="24"/>
      <c r="Y65" s="24"/>
      <c r="Z65" s="24"/>
      <c r="AC65" s="203"/>
      <c r="AD65" s="203"/>
      <c r="AE65" s="203"/>
      <c r="AF65" s="203"/>
      <c r="AG65" s="24"/>
      <c r="AH65" s="24"/>
      <c r="AI65" s="214"/>
      <c r="AJ65" s="214"/>
      <c r="AK65" s="24"/>
      <c r="AL65" s="24"/>
      <c r="AM65" s="24"/>
      <c r="AN65" s="24"/>
      <c r="AO65" s="24"/>
      <c r="AP65" s="24"/>
      <c r="AQ65" s="24"/>
      <c r="AR65" s="24"/>
      <c r="AS65" s="24"/>
      <c r="AT65" s="24"/>
      <c r="AU65" s="214"/>
      <c r="AV65" s="214"/>
      <c r="AW65" s="24"/>
      <c r="AX65" s="24"/>
      <c r="AY65" s="24"/>
      <c r="AZ65" s="24"/>
      <c r="BA65" s="24"/>
      <c r="BB65" s="24"/>
      <c r="BK65" s="24"/>
      <c r="BL65" s="24"/>
      <c r="BM65" s="24"/>
      <c r="BN65" s="24"/>
    </row>
    <row r="66" spans="2:66" x14ac:dyDescent="0.2">
      <c r="B66" s="24"/>
      <c r="C66" s="24"/>
      <c r="D66" s="24"/>
      <c r="E66" s="24"/>
      <c r="F66" s="24"/>
      <c r="G66" s="24"/>
      <c r="H66" s="24"/>
      <c r="I66" s="24"/>
      <c r="J66" s="24"/>
      <c r="K66" s="24"/>
      <c r="L66" s="24"/>
      <c r="M66" s="24"/>
      <c r="N66" s="24"/>
      <c r="O66" s="24"/>
      <c r="P66" s="24"/>
      <c r="Q66" s="24"/>
      <c r="R66" s="24"/>
      <c r="S66" s="24"/>
      <c r="T66" s="24"/>
      <c r="U66" s="24"/>
      <c r="V66" s="24"/>
      <c r="W66" s="24"/>
      <c r="X66" s="24"/>
      <c r="Y66" s="24"/>
      <c r="Z66" s="24"/>
      <c r="AC66" s="203"/>
      <c r="AD66" s="203"/>
      <c r="AE66" s="203"/>
      <c r="AF66" s="203"/>
      <c r="AG66" s="24"/>
      <c r="AH66" s="24"/>
      <c r="AI66" s="214"/>
      <c r="AJ66" s="214"/>
      <c r="AK66" s="24"/>
      <c r="AL66" s="24"/>
      <c r="AM66" s="24"/>
      <c r="AN66" s="24"/>
      <c r="AO66" s="24"/>
      <c r="AP66" s="24"/>
      <c r="AQ66" s="24"/>
      <c r="AR66" s="24"/>
      <c r="AS66" s="24"/>
      <c r="AT66" s="24"/>
      <c r="AU66" s="214"/>
      <c r="AV66" s="214"/>
      <c r="AW66" s="24"/>
      <c r="AX66" s="24"/>
      <c r="AY66" s="24"/>
      <c r="AZ66" s="24"/>
      <c r="BA66" s="24"/>
      <c r="BB66" s="24"/>
      <c r="BK66" s="24"/>
      <c r="BL66" s="24"/>
      <c r="BM66" s="24"/>
      <c r="BN66" s="24"/>
    </row>
    <row r="67" spans="2:66" x14ac:dyDescent="0.2">
      <c r="B67" s="24"/>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14"/>
      <c r="AJ67" s="214"/>
      <c r="AK67" s="24"/>
      <c r="AL67" s="24"/>
      <c r="AM67" s="24"/>
      <c r="AN67" s="24"/>
      <c r="AO67" s="24"/>
      <c r="AP67" s="24"/>
      <c r="AQ67" s="24"/>
      <c r="AR67" s="24"/>
      <c r="AS67" s="24"/>
      <c r="AT67" s="24"/>
      <c r="AU67" s="214"/>
      <c r="AV67" s="214"/>
      <c r="AW67" s="24"/>
      <c r="AX67" s="24"/>
      <c r="AY67" s="24"/>
      <c r="AZ67" s="24"/>
      <c r="BA67" s="24"/>
      <c r="BB67" s="24"/>
      <c r="BC67" s="120"/>
      <c r="BD67" s="120"/>
      <c r="BE67" s="120"/>
      <c r="BF67" s="120"/>
      <c r="BG67" s="120"/>
      <c r="BH67" s="120"/>
      <c r="BI67" s="120"/>
      <c r="BJ67" s="120"/>
      <c r="BK67" s="24"/>
      <c r="BL67" s="24"/>
      <c r="BM67" s="24"/>
      <c r="BN67" s="24"/>
    </row>
    <row r="68" spans="2:66" x14ac:dyDescent="0.2">
      <c r="B68" s="24"/>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214"/>
      <c r="AJ68" s="214"/>
      <c r="AK68" s="24"/>
      <c r="AL68" s="24"/>
      <c r="AM68" s="24"/>
      <c r="AN68" s="24"/>
      <c r="AO68" s="24"/>
      <c r="AP68" s="24"/>
      <c r="AQ68" s="24"/>
      <c r="AR68" s="24"/>
      <c r="AS68" s="24"/>
      <c r="AT68" s="24"/>
      <c r="AU68" s="214"/>
      <c r="AV68" s="214"/>
      <c r="AW68" s="24"/>
      <c r="AX68" s="24"/>
      <c r="AY68" s="24"/>
      <c r="AZ68" s="24"/>
      <c r="BA68" s="24"/>
      <c r="BB68" s="24"/>
      <c r="BC68" s="24"/>
      <c r="BD68" s="24"/>
      <c r="BE68" s="24"/>
      <c r="BF68" s="24"/>
      <c r="BG68" s="24"/>
      <c r="BH68" s="24"/>
      <c r="BI68" s="24"/>
      <c r="BJ68" s="24"/>
      <c r="BK68" s="24"/>
      <c r="BL68" s="24"/>
      <c r="BM68" s="24"/>
      <c r="BN68" s="24"/>
    </row>
    <row r="69" spans="2:66" ht="12.75" customHeight="1" x14ac:dyDescent="0.2">
      <c r="B69" s="24"/>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14"/>
      <c r="AJ69" s="214"/>
      <c r="AK69" s="24"/>
      <c r="AL69" s="24"/>
      <c r="AM69" s="24"/>
      <c r="AN69" s="24"/>
      <c r="AO69" s="24"/>
      <c r="AP69" s="24"/>
      <c r="AQ69" s="24"/>
      <c r="AR69" s="24"/>
      <c r="AS69" s="24"/>
      <c r="AT69" s="24"/>
      <c r="AU69" s="214"/>
      <c r="AV69" s="214"/>
      <c r="AW69" s="24"/>
      <c r="AX69" s="24"/>
      <c r="AY69" s="24"/>
      <c r="AZ69" s="24"/>
      <c r="BA69" s="24"/>
      <c r="BB69" s="24"/>
    </row>
    <row r="70" spans="2:66" ht="12.75" customHeight="1" x14ac:dyDescent="0.2">
      <c r="B70" s="24"/>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14"/>
      <c r="AJ70" s="214"/>
      <c r="AK70" s="24"/>
      <c r="AL70" s="24"/>
      <c r="AM70" s="24"/>
      <c r="AN70" s="24"/>
      <c r="AO70" s="24"/>
      <c r="AP70" s="24"/>
      <c r="AQ70" s="24"/>
      <c r="AR70" s="24"/>
      <c r="AS70" s="24"/>
      <c r="AT70" s="24"/>
      <c r="AU70" s="214"/>
      <c r="AV70" s="214"/>
      <c r="AW70" s="24"/>
      <c r="AX70" s="24"/>
      <c r="AY70" s="24"/>
      <c r="AZ70" s="24"/>
      <c r="BA70" s="24"/>
      <c r="BB70" s="24"/>
    </row>
    <row r="71" spans="2:66" ht="12.75" customHeight="1" x14ac:dyDescent="0.2">
      <c r="AC71" s="203"/>
      <c r="AD71" s="203"/>
      <c r="AE71" s="203"/>
      <c r="AF71" s="203"/>
      <c r="AG71" s="203"/>
      <c r="AH71" s="203"/>
      <c r="AI71" s="219"/>
      <c r="AJ71" s="219"/>
      <c r="AK71" s="203"/>
      <c r="AL71" s="203"/>
      <c r="AM71" s="203"/>
      <c r="AN71" s="203"/>
    </row>
    <row r="72" spans="2:66" ht="12.75" customHeight="1" x14ac:dyDescent="0.2">
      <c r="AC72" s="203"/>
      <c r="AD72" s="203"/>
      <c r="AE72" s="203"/>
      <c r="AF72" s="203"/>
      <c r="AG72" s="203"/>
      <c r="AH72" s="203"/>
      <c r="AI72" s="219"/>
      <c r="AJ72" s="219"/>
      <c r="AK72" s="203"/>
      <c r="AL72" s="203"/>
      <c r="AM72" s="203"/>
      <c r="AN72" s="203"/>
    </row>
    <row r="73" spans="2:66" ht="12.75" customHeight="1" x14ac:dyDescent="0.2">
      <c r="AC73" s="203"/>
      <c r="AD73" s="203"/>
      <c r="AE73" s="203"/>
      <c r="AF73" s="203"/>
      <c r="AG73" s="203"/>
      <c r="AH73" s="203"/>
      <c r="AI73" s="219"/>
      <c r="AJ73" s="219"/>
      <c r="AK73" s="203"/>
      <c r="AL73" s="203"/>
      <c r="AM73" s="203"/>
      <c r="AN73" s="203"/>
    </row>
    <row r="74" spans="2:66" ht="12.75" customHeight="1" x14ac:dyDescent="0.2">
      <c r="AC74" s="203"/>
      <c r="AD74" s="203"/>
      <c r="AE74" s="203"/>
      <c r="AF74" s="203"/>
      <c r="AG74" s="203"/>
      <c r="AH74" s="203"/>
      <c r="AI74" s="219"/>
      <c r="AJ74" s="219"/>
      <c r="AK74" s="203"/>
      <c r="AL74" s="203"/>
      <c r="AM74" s="203"/>
      <c r="AN74" s="203"/>
    </row>
    <row r="75" spans="2:66" ht="12.75" customHeight="1" x14ac:dyDescent="0.2">
      <c r="AC75" s="203"/>
      <c r="AD75" s="203"/>
      <c r="AE75" s="203"/>
      <c r="AF75" s="203"/>
      <c r="AG75" s="203"/>
      <c r="AH75" s="203"/>
      <c r="AI75" s="219"/>
      <c r="AJ75" s="219"/>
      <c r="AK75" s="203"/>
      <c r="AL75" s="203"/>
      <c r="AM75" s="203"/>
      <c r="AN75" s="203"/>
    </row>
    <row r="76" spans="2:66" ht="12.75" customHeight="1" x14ac:dyDescent="0.2">
      <c r="AC76" s="203"/>
      <c r="AD76" s="203"/>
      <c r="AE76" s="203"/>
      <c r="AF76" s="203"/>
      <c r="AG76" s="203"/>
      <c r="AH76" s="203"/>
      <c r="AI76" s="219"/>
      <c r="AJ76" s="219"/>
      <c r="AK76" s="203"/>
      <c r="AL76" s="203"/>
      <c r="AM76" s="203"/>
      <c r="AN76" s="203"/>
    </row>
    <row r="77" spans="2:66" ht="12.75" customHeight="1" x14ac:dyDescent="0.2">
      <c r="AC77" s="203"/>
      <c r="AD77" s="203"/>
      <c r="AE77" s="203"/>
      <c r="AF77" s="203"/>
      <c r="AG77" s="203"/>
      <c r="AH77" s="203"/>
      <c r="AI77" s="219"/>
      <c r="AJ77" s="219"/>
      <c r="AK77" s="203"/>
      <c r="AL77" s="203"/>
      <c r="AM77" s="203"/>
      <c r="AN77" s="203"/>
    </row>
    <row r="78" spans="2:66" ht="12.75" customHeight="1" x14ac:dyDescent="0.2">
      <c r="AC78" s="203"/>
      <c r="AD78" s="203"/>
      <c r="AE78" s="203"/>
      <c r="AF78" s="203"/>
      <c r="AG78" s="203"/>
      <c r="AH78" s="203"/>
      <c r="AI78" s="219"/>
      <c r="AJ78" s="219"/>
      <c r="AK78" s="203"/>
      <c r="AL78" s="203"/>
      <c r="AM78" s="203"/>
      <c r="AN78" s="203"/>
    </row>
    <row r="79" spans="2:66" ht="12.75" customHeight="1" x14ac:dyDescent="0.2">
      <c r="AC79" s="203"/>
      <c r="AD79" s="203"/>
      <c r="AE79" s="203"/>
      <c r="AF79" s="203"/>
      <c r="AG79" s="203"/>
      <c r="AH79" s="203"/>
      <c r="AI79" s="219"/>
      <c r="AJ79" s="219"/>
      <c r="AK79" s="203"/>
      <c r="AL79" s="203"/>
      <c r="AM79" s="203"/>
      <c r="AN79" s="203"/>
    </row>
    <row r="80" spans="2:66" ht="12.75" customHeight="1" x14ac:dyDescent="0.2">
      <c r="AC80" s="203"/>
      <c r="AD80" s="203"/>
      <c r="AE80" s="203"/>
      <c r="AF80" s="203"/>
      <c r="AG80" s="203"/>
      <c r="AH80" s="203"/>
      <c r="AI80" s="219"/>
      <c r="AJ80" s="219"/>
      <c r="AK80" s="203"/>
      <c r="AL80" s="203"/>
      <c r="AM80" s="203"/>
      <c r="AN80" s="203"/>
    </row>
    <row r="81" spans="29:40" ht="12.75" customHeight="1" x14ac:dyDescent="0.2">
      <c r="AC81" s="203"/>
      <c r="AD81" s="203"/>
      <c r="AE81" s="203"/>
      <c r="AF81" s="203"/>
      <c r="AG81" s="203"/>
      <c r="AH81" s="203"/>
      <c r="AI81" s="219"/>
      <c r="AJ81" s="219"/>
      <c r="AK81" s="203"/>
      <c r="AL81" s="203"/>
      <c r="AM81" s="203"/>
      <c r="AN81" s="203"/>
    </row>
    <row r="82" spans="29:40" ht="12.75" customHeight="1" x14ac:dyDescent="0.2">
      <c r="AC82" s="203"/>
      <c r="AD82" s="203"/>
      <c r="AE82" s="203"/>
      <c r="AF82" s="203"/>
      <c r="AG82" s="203"/>
      <c r="AH82" s="203"/>
      <c r="AI82" s="219"/>
      <c r="AJ82" s="219"/>
      <c r="AK82" s="203"/>
      <c r="AL82" s="203"/>
      <c r="AM82" s="203"/>
      <c r="AN82" s="203"/>
    </row>
    <row r="83" spans="29:40" ht="12.75" customHeight="1" x14ac:dyDescent="0.2">
      <c r="AC83" s="203"/>
      <c r="AD83" s="203"/>
      <c r="AE83" s="203"/>
      <c r="AF83" s="203"/>
      <c r="AG83" s="203"/>
      <c r="AH83" s="203"/>
      <c r="AI83" s="219"/>
      <c r="AJ83" s="219"/>
      <c r="AK83" s="203"/>
      <c r="AL83" s="203"/>
      <c r="AM83" s="203"/>
      <c r="AN83" s="203"/>
    </row>
    <row r="84" spans="29:40" ht="12.75" customHeight="1" x14ac:dyDescent="0.2">
      <c r="AC84" s="203"/>
      <c r="AD84" s="203"/>
      <c r="AE84" s="203"/>
      <c r="AF84" s="203"/>
      <c r="AG84" s="203"/>
      <c r="AH84" s="203"/>
      <c r="AI84" s="219"/>
      <c r="AJ84" s="219"/>
      <c r="AK84" s="203"/>
      <c r="AL84" s="203"/>
      <c r="AM84" s="203"/>
      <c r="AN84" s="203"/>
    </row>
  </sheetData>
  <sheetProtection password="9F7E" sheet="1" objects="1" scenarios="1" selectLockedCells="1"/>
  <mergeCells count="554">
    <mergeCell ref="A2:AE2"/>
    <mergeCell ref="AF2:BP2"/>
    <mergeCell ref="A3:H4"/>
    <mergeCell ref="J3:L4"/>
    <mergeCell ref="M3:S3"/>
    <mergeCell ref="T3:AE3"/>
    <mergeCell ref="AF3:AO3"/>
    <mergeCell ref="M4:S4"/>
    <mergeCell ref="T4:AE4"/>
    <mergeCell ref="AF4:AO4"/>
    <mergeCell ref="J5:BP5"/>
    <mergeCell ref="A6:H6"/>
    <mergeCell ref="BB6:BG6"/>
    <mergeCell ref="BI6:BO6"/>
    <mergeCell ref="B7:I8"/>
    <mergeCell ref="M7:P7"/>
    <mergeCell ref="Q7:AB7"/>
    <mergeCell ref="AC7:AE7"/>
    <mergeCell ref="AF7:AH7"/>
    <mergeCell ref="AI7:AN7"/>
    <mergeCell ref="AO7:BO7"/>
    <mergeCell ref="Q8:S8"/>
    <mergeCell ref="T8:W8"/>
    <mergeCell ref="Y8:AB8"/>
    <mergeCell ref="AC8:AE8"/>
    <mergeCell ref="AF8:AH8"/>
    <mergeCell ref="AI8:AI9"/>
    <mergeCell ref="AJ8:AJ9"/>
    <mergeCell ref="AK8:AL8"/>
    <mergeCell ref="AN8:AN9"/>
    <mergeCell ref="AO8:BO8"/>
    <mergeCell ref="B9:I10"/>
    <mergeCell ref="Q9:S9"/>
    <mergeCell ref="T9:W9"/>
    <mergeCell ref="Y9:AB9"/>
    <mergeCell ref="AC9:AE9"/>
    <mergeCell ref="AF9:AH9"/>
    <mergeCell ref="AK9:AL9"/>
    <mergeCell ref="Q10:S10"/>
    <mergeCell ref="T10:W10"/>
    <mergeCell ref="BT10:BV10"/>
    <mergeCell ref="B11:I11"/>
    <mergeCell ref="L11:P11"/>
    <mergeCell ref="Q11:S11"/>
    <mergeCell ref="T11:W11"/>
    <mergeCell ref="Y11:AB11"/>
    <mergeCell ref="AC11:AE11"/>
    <mergeCell ref="AF11:AH11"/>
    <mergeCell ref="AK11:AL11"/>
    <mergeCell ref="AO11:BO11"/>
    <mergeCell ref="Y10:AB10"/>
    <mergeCell ref="AC10:AE10"/>
    <mergeCell ref="AF10:AH10"/>
    <mergeCell ref="AK10:AL10"/>
    <mergeCell ref="AO10:BO10"/>
    <mergeCell ref="BQ10:BS10"/>
    <mergeCell ref="BT11:BV11"/>
    <mergeCell ref="CJ11:CL11"/>
    <mergeCell ref="B12:I12"/>
    <mergeCell ref="L12:P12"/>
    <mergeCell ref="Q12:S12"/>
    <mergeCell ref="T12:W12"/>
    <mergeCell ref="Y12:AB12"/>
    <mergeCell ref="CB12:CE12"/>
    <mergeCell ref="CG12:CI12"/>
    <mergeCell ref="CJ12:CL12"/>
    <mergeCell ref="AK12:AL12"/>
    <mergeCell ref="AO12:BO12"/>
    <mergeCell ref="BT12:BV12"/>
    <mergeCell ref="BX12:CA12"/>
    <mergeCell ref="T13:W13"/>
    <mergeCell ref="Y13:AB13"/>
    <mergeCell ref="AC13:AE13"/>
    <mergeCell ref="AF13:AH13"/>
    <mergeCell ref="AC12:AE12"/>
    <mergeCell ref="AF12:AH12"/>
    <mergeCell ref="BX11:CA11"/>
    <mergeCell ref="CB11:CE11"/>
    <mergeCell ref="CG11:CI11"/>
    <mergeCell ref="CJ13:CL13"/>
    <mergeCell ref="B14:I14"/>
    <mergeCell ref="L14:P14"/>
    <mergeCell ref="Q14:S14"/>
    <mergeCell ref="T14:W14"/>
    <mergeCell ref="Y14:AB14"/>
    <mergeCell ref="AC14:AE14"/>
    <mergeCell ref="AF14:AH14"/>
    <mergeCell ref="AK14:AL14"/>
    <mergeCell ref="AO14:BO14"/>
    <mergeCell ref="AK13:AL13"/>
    <mergeCell ref="AO13:BO13"/>
    <mergeCell ref="BT13:BV13"/>
    <mergeCell ref="BX13:CA13"/>
    <mergeCell ref="CB13:CE13"/>
    <mergeCell ref="CG13:CI13"/>
    <mergeCell ref="BT14:BV14"/>
    <mergeCell ref="BX14:CA14"/>
    <mergeCell ref="CB14:CE14"/>
    <mergeCell ref="CG14:CI14"/>
    <mergeCell ref="CJ14:CL14"/>
    <mergeCell ref="B13:I13"/>
    <mergeCell ref="L13:P13"/>
    <mergeCell ref="Q13:S13"/>
    <mergeCell ref="B15:I15"/>
    <mergeCell ref="L15:P15"/>
    <mergeCell ref="Q15:S15"/>
    <mergeCell ref="T15:W15"/>
    <mergeCell ref="Y15:AB15"/>
    <mergeCell ref="CB15:CE15"/>
    <mergeCell ref="CG15:CI15"/>
    <mergeCell ref="CJ15:CL15"/>
    <mergeCell ref="B16:I16"/>
    <mergeCell ref="L16:P16"/>
    <mergeCell ref="Q16:S16"/>
    <mergeCell ref="T16:W16"/>
    <mergeCell ref="Y16:AB16"/>
    <mergeCell ref="AC16:AE16"/>
    <mergeCell ref="AF16:AH16"/>
    <mergeCell ref="AC15:AE15"/>
    <mergeCell ref="AF15:AH15"/>
    <mergeCell ref="AK15:AL15"/>
    <mergeCell ref="AO15:BO15"/>
    <mergeCell ref="BT15:BV15"/>
    <mergeCell ref="BX15:CA15"/>
    <mergeCell ref="CJ16:CL16"/>
    <mergeCell ref="AK16:AL16"/>
    <mergeCell ref="AO16:BO16"/>
    <mergeCell ref="B17:I17"/>
    <mergeCell ref="L17:P17"/>
    <mergeCell ref="Q17:S17"/>
    <mergeCell ref="T17:W17"/>
    <mergeCell ref="Y17:AB17"/>
    <mergeCell ref="AC17:AE17"/>
    <mergeCell ref="AF17:AH17"/>
    <mergeCell ref="AK17:AL17"/>
    <mergeCell ref="AO17:BO17"/>
    <mergeCell ref="BT16:BV16"/>
    <mergeCell ref="BX16:CA16"/>
    <mergeCell ref="CB16:CE16"/>
    <mergeCell ref="CG16:CI16"/>
    <mergeCell ref="BT17:BV17"/>
    <mergeCell ref="BX17:CA17"/>
    <mergeCell ref="CB17:CE17"/>
    <mergeCell ref="CG17:CI17"/>
    <mergeCell ref="CJ17:CL17"/>
    <mergeCell ref="B18:I18"/>
    <mergeCell ref="L18:P18"/>
    <mergeCell ref="Q18:S18"/>
    <mergeCell ref="T18:W18"/>
    <mergeCell ref="Y18:AB18"/>
    <mergeCell ref="CB18:CE18"/>
    <mergeCell ref="CG18:CI18"/>
    <mergeCell ref="CJ18:CL18"/>
    <mergeCell ref="B19:I19"/>
    <mergeCell ref="L19:P19"/>
    <mergeCell ref="Q19:S19"/>
    <mergeCell ref="T19:W19"/>
    <mergeCell ref="Y19:AB19"/>
    <mergeCell ref="AC19:AE19"/>
    <mergeCell ref="AF19:AH19"/>
    <mergeCell ref="AC18:AE18"/>
    <mergeCell ref="AF18:AH18"/>
    <mergeCell ref="AK18:AL18"/>
    <mergeCell ref="AO18:BO18"/>
    <mergeCell ref="BT18:BV18"/>
    <mergeCell ref="BX18:CA18"/>
    <mergeCell ref="CJ19:CL19"/>
    <mergeCell ref="AK19:AL19"/>
    <mergeCell ref="AO19:BO19"/>
    <mergeCell ref="B20:I20"/>
    <mergeCell ref="L20:P20"/>
    <mergeCell ref="Q20:S20"/>
    <mergeCell ref="T20:W20"/>
    <mergeCell ref="Y20:AB20"/>
    <mergeCell ref="AC20:AE20"/>
    <mergeCell ref="AF20:AH20"/>
    <mergeCell ref="AK20:AL20"/>
    <mergeCell ref="AO20:BO20"/>
    <mergeCell ref="BT19:BV19"/>
    <mergeCell ref="BX19:CA19"/>
    <mergeCell ref="CB19:CE19"/>
    <mergeCell ref="CG19:CI19"/>
    <mergeCell ref="BT20:BV20"/>
    <mergeCell ref="BX20:CA20"/>
    <mergeCell ref="CB20:CE20"/>
    <mergeCell ref="CG20:CI20"/>
    <mergeCell ref="CJ20:CL20"/>
    <mergeCell ref="B21:I21"/>
    <mergeCell ref="L21:P21"/>
    <mergeCell ref="Q21:S21"/>
    <mergeCell ref="T21:W21"/>
    <mergeCell ref="Y21:AB21"/>
    <mergeCell ref="CB21:CE21"/>
    <mergeCell ref="CG21:CI21"/>
    <mergeCell ref="CJ21:CL21"/>
    <mergeCell ref="B22:I22"/>
    <mergeCell ref="L22:P22"/>
    <mergeCell ref="Q22:S22"/>
    <mergeCell ref="T22:W22"/>
    <mergeCell ref="Y22:AB22"/>
    <mergeCell ref="AC22:AE22"/>
    <mergeCell ref="AF22:AH22"/>
    <mergeCell ref="AC21:AE21"/>
    <mergeCell ref="AF21:AH21"/>
    <mergeCell ref="AK21:AL21"/>
    <mergeCell ref="AO21:BO21"/>
    <mergeCell ref="BT21:BV21"/>
    <mergeCell ref="BX21:CA21"/>
    <mergeCell ref="CJ22:CL22"/>
    <mergeCell ref="AK22:AL22"/>
    <mergeCell ref="AO22:BO22"/>
    <mergeCell ref="B23:I23"/>
    <mergeCell ref="L23:P23"/>
    <mergeCell ref="Q23:S23"/>
    <mergeCell ref="T23:W23"/>
    <mergeCell ref="Y23:AB23"/>
    <mergeCell ref="AC23:AE23"/>
    <mergeCell ref="AF23:AH23"/>
    <mergeCell ref="AK23:AL23"/>
    <mergeCell ref="AO23:BO23"/>
    <mergeCell ref="BX24:CA24"/>
    <mergeCell ref="CB24:CE24"/>
    <mergeCell ref="CG24:CI24"/>
    <mergeCell ref="CJ24:CL24"/>
    <mergeCell ref="AK24:AL24"/>
    <mergeCell ref="AO24:BO24"/>
    <mergeCell ref="BT24:BV24"/>
    <mergeCell ref="BT22:BV22"/>
    <mergeCell ref="BX22:CA22"/>
    <mergeCell ref="CB22:CE22"/>
    <mergeCell ref="CG22:CI22"/>
    <mergeCell ref="BT23:BV23"/>
    <mergeCell ref="BX23:CA23"/>
    <mergeCell ref="CB23:CE23"/>
    <mergeCell ref="CG23:CI23"/>
    <mergeCell ref="CJ23:CL23"/>
    <mergeCell ref="Q25:S25"/>
    <mergeCell ref="T25:W25"/>
    <mergeCell ref="Y25:AB25"/>
    <mergeCell ref="AC25:AE25"/>
    <mergeCell ref="Y24:AB24"/>
    <mergeCell ref="AC24:AE24"/>
    <mergeCell ref="AF24:AH24"/>
    <mergeCell ref="C24:E24"/>
    <mergeCell ref="G24:I24"/>
    <mergeCell ref="L24:P24"/>
    <mergeCell ref="Q24:S24"/>
    <mergeCell ref="T24:W24"/>
    <mergeCell ref="AO26:BO26"/>
    <mergeCell ref="BT26:BV26"/>
    <mergeCell ref="BX26:CA26"/>
    <mergeCell ref="CB26:CE26"/>
    <mergeCell ref="CG26:CI26"/>
    <mergeCell ref="CJ26:CL26"/>
    <mergeCell ref="CG25:CI25"/>
    <mergeCell ref="CJ25:CL25"/>
    <mergeCell ref="D26:H26"/>
    <mergeCell ref="L26:P26"/>
    <mergeCell ref="Q26:S26"/>
    <mergeCell ref="T26:W26"/>
    <mergeCell ref="Y26:AB26"/>
    <mergeCell ref="AC26:AE26"/>
    <mergeCell ref="AF26:AH26"/>
    <mergeCell ref="AK26:AL26"/>
    <mergeCell ref="AF25:AH25"/>
    <mergeCell ref="AK25:AL25"/>
    <mergeCell ref="AO25:BO25"/>
    <mergeCell ref="BT25:BV25"/>
    <mergeCell ref="BX25:CA25"/>
    <mergeCell ref="CB25:CE25"/>
    <mergeCell ref="B25:I25"/>
    <mergeCell ref="L25:P25"/>
    <mergeCell ref="CJ28:CL28"/>
    <mergeCell ref="CG27:CI27"/>
    <mergeCell ref="CJ27:CL27"/>
    <mergeCell ref="B28:I28"/>
    <mergeCell ref="L28:P28"/>
    <mergeCell ref="Q28:S28"/>
    <mergeCell ref="T28:W28"/>
    <mergeCell ref="Y28:AB28"/>
    <mergeCell ref="AC28:AE28"/>
    <mergeCell ref="AF28:AH28"/>
    <mergeCell ref="AK28:AL28"/>
    <mergeCell ref="AF27:AH27"/>
    <mergeCell ref="AK27:AL27"/>
    <mergeCell ref="AO27:BO27"/>
    <mergeCell ref="BT27:BV27"/>
    <mergeCell ref="BX27:CA27"/>
    <mergeCell ref="CB27:CE27"/>
    <mergeCell ref="B27:I27"/>
    <mergeCell ref="L27:P27"/>
    <mergeCell ref="Q27:S27"/>
    <mergeCell ref="T27:W27"/>
    <mergeCell ref="Y27:AB27"/>
    <mergeCell ref="AC27:AE27"/>
    <mergeCell ref="Q29:S29"/>
    <mergeCell ref="T29:W29"/>
    <mergeCell ref="Y29:AB29"/>
    <mergeCell ref="AC29:AE29"/>
    <mergeCell ref="AO28:BO28"/>
    <mergeCell ref="BT28:BV28"/>
    <mergeCell ref="BX28:CA28"/>
    <mergeCell ref="CB28:CE28"/>
    <mergeCell ref="CG28:CI28"/>
    <mergeCell ref="AO30:BO30"/>
    <mergeCell ref="BT30:BV30"/>
    <mergeCell ref="BX30:CA30"/>
    <mergeCell ref="CB30:CE30"/>
    <mergeCell ref="CG30:CI30"/>
    <mergeCell ref="CJ30:CL30"/>
    <mergeCell ref="CG29:CI29"/>
    <mergeCell ref="CJ29:CL29"/>
    <mergeCell ref="B30:I30"/>
    <mergeCell ref="L30:P30"/>
    <mergeCell ref="Q30:S30"/>
    <mergeCell ref="T30:W30"/>
    <mergeCell ref="Y30:AB30"/>
    <mergeCell ref="AC30:AE30"/>
    <mergeCell ref="AF30:AH30"/>
    <mergeCell ref="AK30:AL30"/>
    <mergeCell ref="AF29:AH29"/>
    <mergeCell ref="AK29:AL29"/>
    <mergeCell ref="AO29:BO29"/>
    <mergeCell ref="BT29:BV29"/>
    <mergeCell ref="BX29:CA29"/>
    <mergeCell ref="CB29:CE29"/>
    <mergeCell ref="D29:H29"/>
    <mergeCell ref="L29:P29"/>
    <mergeCell ref="CJ32:CL32"/>
    <mergeCell ref="CG31:CI31"/>
    <mergeCell ref="CJ31:CL31"/>
    <mergeCell ref="B32:I32"/>
    <mergeCell ref="L32:P32"/>
    <mergeCell ref="Q32:S32"/>
    <mergeCell ref="T32:W32"/>
    <mergeCell ref="Y32:AB32"/>
    <mergeCell ref="AC32:AE32"/>
    <mergeCell ref="AF32:AH32"/>
    <mergeCell ref="AK32:AL32"/>
    <mergeCell ref="AF31:AH31"/>
    <mergeCell ref="AK31:AL31"/>
    <mergeCell ref="AO31:BO31"/>
    <mergeCell ref="BT31:BV31"/>
    <mergeCell ref="BX31:CA31"/>
    <mergeCell ref="CB31:CE31"/>
    <mergeCell ref="D31:H31"/>
    <mergeCell ref="L31:P31"/>
    <mergeCell ref="Q31:S31"/>
    <mergeCell ref="T31:W31"/>
    <mergeCell ref="Y31:AB31"/>
    <mergeCell ref="AC31:AE31"/>
    <mergeCell ref="Q33:S33"/>
    <mergeCell ref="T33:W33"/>
    <mergeCell ref="Y33:AB33"/>
    <mergeCell ref="AC33:AE33"/>
    <mergeCell ref="AO32:BO32"/>
    <mergeCell ref="BT32:BV32"/>
    <mergeCell ref="BX32:CA32"/>
    <mergeCell ref="CB32:CE32"/>
    <mergeCell ref="CG32:CI32"/>
    <mergeCell ref="AO34:BO34"/>
    <mergeCell ref="BT34:BV34"/>
    <mergeCell ref="BX34:CA34"/>
    <mergeCell ref="CB34:CE34"/>
    <mergeCell ref="CG34:CI34"/>
    <mergeCell ref="CJ34:CL34"/>
    <mergeCell ref="CG33:CI33"/>
    <mergeCell ref="CJ33:CL33"/>
    <mergeCell ref="B34:I35"/>
    <mergeCell ref="L34:P34"/>
    <mergeCell ref="Q34:S34"/>
    <mergeCell ref="T34:W34"/>
    <mergeCell ref="Y34:AB34"/>
    <mergeCell ref="AC34:AE34"/>
    <mergeCell ref="AF34:AH34"/>
    <mergeCell ref="AK34:AL34"/>
    <mergeCell ref="AF33:AH33"/>
    <mergeCell ref="AK33:AL33"/>
    <mergeCell ref="AO33:BO33"/>
    <mergeCell ref="BT33:BV33"/>
    <mergeCell ref="BX33:CA33"/>
    <mergeCell ref="CB33:CE33"/>
    <mergeCell ref="D33:H33"/>
    <mergeCell ref="L33:P33"/>
    <mergeCell ref="CJ35:CL35"/>
    <mergeCell ref="C36:H36"/>
    <mergeCell ref="L36:P36"/>
    <mergeCell ref="Q36:S36"/>
    <mergeCell ref="T36:W36"/>
    <mergeCell ref="Y36:AB36"/>
    <mergeCell ref="AC36:AE36"/>
    <mergeCell ref="AF36:AH36"/>
    <mergeCell ref="AK36:AL36"/>
    <mergeCell ref="AO36:BO36"/>
    <mergeCell ref="AK35:AL35"/>
    <mergeCell ref="AO35:BO35"/>
    <mergeCell ref="BT35:BV35"/>
    <mergeCell ref="BX35:CA35"/>
    <mergeCell ref="CB35:CE35"/>
    <mergeCell ref="CG35:CI35"/>
    <mergeCell ref="L35:P35"/>
    <mergeCell ref="Q35:S35"/>
    <mergeCell ref="T35:W35"/>
    <mergeCell ref="Y35:AB35"/>
    <mergeCell ref="AC35:AE35"/>
    <mergeCell ref="AF35:AH35"/>
    <mergeCell ref="BT36:BV36"/>
    <mergeCell ref="BX36:CA36"/>
    <mergeCell ref="CJ36:CL36"/>
    <mergeCell ref="C37:H37"/>
    <mergeCell ref="L37:P37"/>
    <mergeCell ref="Q37:S37"/>
    <mergeCell ref="T37:W37"/>
    <mergeCell ref="Y37:AB37"/>
    <mergeCell ref="CB37:CE37"/>
    <mergeCell ref="CG37:CI37"/>
    <mergeCell ref="CJ37:CL37"/>
    <mergeCell ref="AK37:AL37"/>
    <mergeCell ref="AO37:BO37"/>
    <mergeCell ref="BT37:BV37"/>
    <mergeCell ref="BX37:CA37"/>
    <mergeCell ref="T38:W38"/>
    <mergeCell ref="Y38:AB38"/>
    <mergeCell ref="AC38:AE38"/>
    <mergeCell ref="AC37:AE37"/>
    <mergeCell ref="AF37:AH37"/>
    <mergeCell ref="CB36:CE36"/>
    <mergeCell ref="C38:H38"/>
    <mergeCell ref="CG36:CI36"/>
    <mergeCell ref="CG38:CI38"/>
    <mergeCell ref="CJ38:CL38"/>
    <mergeCell ref="C39:F39"/>
    <mergeCell ref="H39:I39"/>
    <mergeCell ref="L39:P39"/>
    <mergeCell ref="Q39:S39"/>
    <mergeCell ref="T39:W39"/>
    <mergeCell ref="Y39:AB39"/>
    <mergeCell ref="AC39:AE39"/>
    <mergeCell ref="AF39:AH39"/>
    <mergeCell ref="AF38:AH38"/>
    <mergeCell ref="AK38:AL38"/>
    <mergeCell ref="AO38:BO38"/>
    <mergeCell ref="BT38:BV38"/>
    <mergeCell ref="BX38:CA38"/>
    <mergeCell ref="CB38:CE38"/>
    <mergeCell ref="CJ39:CL39"/>
    <mergeCell ref="AK39:AL39"/>
    <mergeCell ref="AO39:BO39"/>
    <mergeCell ref="BT39:BV39"/>
    <mergeCell ref="BX39:CA39"/>
    <mergeCell ref="CB39:CE39"/>
    <mergeCell ref="CG39:CI39"/>
    <mergeCell ref="L38:P38"/>
    <mergeCell ref="Q38:S38"/>
    <mergeCell ref="BT40:BV40"/>
    <mergeCell ref="BX40:CA40"/>
    <mergeCell ref="CB40:CE40"/>
    <mergeCell ref="CG40:CI40"/>
    <mergeCell ref="CJ40:CL40"/>
    <mergeCell ref="D41:H41"/>
    <mergeCell ref="L41:P41"/>
    <mergeCell ref="Q41:S41"/>
    <mergeCell ref="T41:W41"/>
    <mergeCell ref="Y41:AB41"/>
    <mergeCell ref="CB41:CE41"/>
    <mergeCell ref="CG41:CI41"/>
    <mergeCell ref="CJ41:CL41"/>
    <mergeCell ref="BX41:CA41"/>
    <mergeCell ref="B40:I40"/>
    <mergeCell ref="L40:P40"/>
    <mergeCell ref="Q40:S40"/>
    <mergeCell ref="T40:W40"/>
    <mergeCell ref="Y40:AB40"/>
    <mergeCell ref="AC40:AE40"/>
    <mergeCell ref="AF40:AH40"/>
    <mergeCell ref="AK40:AL40"/>
    <mergeCell ref="AO40:BO40"/>
    <mergeCell ref="K43:Z43"/>
    <mergeCell ref="AA43:AE43"/>
    <mergeCell ref="AL43:AP43"/>
    <mergeCell ref="AQ43:AT43"/>
    <mergeCell ref="AC41:AE41"/>
    <mergeCell ref="AF41:AH41"/>
    <mergeCell ref="AK41:AL41"/>
    <mergeCell ref="AO41:BO41"/>
    <mergeCell ref="BT41:BV41"/>
    <mergeCell ref="A44:I44"/>
    <mergeCell ref="K44:Z44"/>
    <mergeCell ref="AA44:AE44"/>
    <mergeCell ref="AL44:AP44"/>
    <mergeCell ref="AQ44:AT44"/>
    <mergeCell ref="A45:A49"/>
    <mergeCell ref="B45:I49"/>
    <mergeCell ref="K45:Z45"/>
    <mergeCell ref="AA45:AE45"/>
    <mergeCell ref="AF45:AH45"/>
    <mergeCell ref="AI45:AK45"/>
    <mergeCell ref="AL45:AP45"/>
    <mergeCell ref="AQ45:AT45"/>
    <mergeCell ref="K49:Z50"/>
    <mergeCell ref="AA49:AG50"/>
    <mergeCell ref="AH49:AM50"/>
    <mergeCell ref="AW45:AY45"/>
    <mergeCell ref="K46:Z46"/>
    <mergeCell ref="AA46:AE46"/>
    <mergeCell ref="AF46:AH46"/>
    <mergeCell ref="AL46:AP46"/>
    <mergeCell ref="AQ46:AT46"/>
    <mergeCell ref="AW46:AY46"/>
    <mergeCell ref="BA46:BH46"/>
    <mergeCell ref="AF47:AH47"/>
    <mergeCell ref="AL47:AU47"/>
    <mergeCell ref="AV47:AY47"/>
    <mergeCell ref="BA47:BH47"/>
    <mergeCell ref="AU49:AW50"/>
    <mergeCell ref="BX49:CE49"/>
    <mergeCell ref="CF49:CK49"/>
    <mergeCell ref="CL49:CM49"/>
    <mergeCell ref="CP49:CS50"/>
    <mergeCell ref="A50:A53"/>
    <mergeCell ref="B50:I53"/>
    <mergeCell ref="BX50:CE50"/>
    <mergeCell ref="R52:AB52"/>
    <mergeCell ref="AC52:AL52"/>
    <mergeCell ref="AR52:AV52"/>
    <mergeCell ref="BI53:BR53"/>
    <mergeCell ref="AX52:BH52"/>
    <mergeCell ref="AR53:AV53"/>
    <mergeCell ref="AX53:BH53"/>
    <mergeCell ref="A54:A56"/>
    <mergeCell ref="B54:I56"/>
    <mergeCell ref="K54:Q54"/>
    <mergeCell ref="R54:AB54"/>
    <mergeCell ref="AC54:AL54"/>
    <mergeCell ref="AR54:AV54"/>
    <mergeCell ref="AX54:BH54"/>
    <mergeCell ref="BI54:BR54"/>
    <mergeCell ref="K55:Q56"/>
    <mergeCell ref="BI55:BR55"/>
    <mergeCell ref="AX56:BH56"/>
    <mergeCell ref="BI56:BR56"/>
    <mergeCell ref="AX55:BH55"/>
    <mergeCell ref="M57:Y62"/>
    <mergeCell ref="L59:L61"/>
    <mergeCell ref="AA47:AE47"/>
    <mergeCell ref="K47:Z47"/>
    <mergeCell ref="R55:AB56"/>
    <mergeCell ref="AC55:AH56"/>
    <mergeCell ref="AO55:AO56"/>
    <mergeCell ref="AP55:AP56"/>
    <mergeCell ref="AQ55:AQ56"/>
    <mergeCell ref="K53:Q53"/>
    <mergeCell ref="R53:AB53"/>
    <mergeCell ref="AC53:AL53"/>
  </mergeCells>
  <conditionalFormatting sqref="L11:P42">
    <cfRule type="expression" dxfId="2" priority="3" stopIfTrue="1">
      <formula>$CN11=7</formula>
    </cfRule>
  </conditionalFormatting>
  <conditionalFormatting sqref="AA43:AE45 AI45:AK45">
    <cfRule type="cellIs" dxfId="1" priority="2" stopIfTrue="1" operator="equal">
      <formula>"לא תקין"</formula>
    </cfRule>
  </conditionalFormatting>
  <conditionalFormatting sqref="L11:P41">
    <cfRule type="cellIs" dxfId="0" priority="1" stopIfTrue="1" operator="equal">
      <formula>"יום ש"</formula>
    </cfRule>
  </conditionalFormatting>
  <printOptions horizontalCentered="1"/>
  <pageMargins left="0.11811023622047245" right="0.11811023622047245" top="0.15748031496062992" bottom="7.874015748031496E-2" header="0.31496062992125984" footer="0.19685039370078741"/>
  <pageSetup paperSize="9" scale="50"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rightToLeft="1" workbookViewId="0">
      <selection activeCell="D19" sqref="D19"/>
    </sheetView>
  </sheetViews>
  <sheetFormatPr defaultRowHeight="12.7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מסמך" ma:contentTypeID="0x010100218CBC06F8E9FF4D85E8491E2CF91598" ma:contentTypeVersion="0" ma:contentTypeDescription="צור מסמך חדש." ma:contentTypeScope="" ma:versionID="3da2af232dbff32ca5e100a46d67b25b">
  <xsd:schema xmlns:xsd="http://www.w3.org/2001/XMLSchema" xmlns:xs="http://www.w3.org/2001/XMLSchema" xmlns:p="http://schemas.microsoft.com/office/2006/metadata/properties" targetNamespace="http://schemas.microsoft.com/office/2006/metadata/properties" ma:root="true" ma:fieldsID="3c69e330b17b26747b49104fe0872e01">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961271-F158-4A41-8168-86219D3DDC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D9E1D305-321D-4E1F-B021-91331AFEFF5F}">
  <ds:schemaRefs>
    <ds:schemaRef ds:uri="http://schemas.microsoft.com/office/2006/metadata/properties"/>
    <ds:schemaRef ds:uri="http://schemas.microsoft.com/office/2006/documentManagement/types"/>
    <ds:schemaRef ds:uri="http://schemas.openxmlformats.org/package/2006/metadata/core-properties"/>
    <ds:schemaRef ds:uri="http://purl.org/dc/elements/1.1/"/>
    <ds:schemaRef ds:uri="http://purl.org/dc/term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AC5D0A7C-E699-4C89-A267-5F184D4591B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vt:i4>
      </vt:variant>
      <vt:variant>
        <vt:lpstr>טווחים בעלי שם</vt:lpstr>
      </vt:variant>
      <vt:variant>
        <vt:i4>4</vt:i4>
      </vt:variant>
    </vt:vector>
  </HeadingPairs>
  <TitlesOfParts>
    <vt:vector size="7" baseType="lpstr">
      <vt:lpstr>מתכננים ויועצים</vt:lpstr>
      <vt:lpstr>עמוד 2</vt:lpstr>
      <vt:lpstr>גיליון1</vt:lpstr>
      <vt:lpstr>'מתכננים ויועצים'!WPrint_Area_W</vt:lpstr>
      <vt:lpstr>'עמוד 2'!WPrint_Area_W</vt:lpstr>
      <vt:lpstr>'עמוד 2'!סך_שעות</vt:lpstr>
      <vt:lpstr>סך_שעות</vt:lpstr>
    </vt:vector>
  </TitlesOfParts>
  <Company>MOD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ARIEL YEHIAM</cp:lastModifiedBy>
  <cp:lastPrinted>2019-06-27T06:33:24Z</cp:lastPrinted>
  <dcterms:created xsi:type="dcterms:W3CDTF">2008-04-02T13:12:20Z</dcterms:created>
  <dcterms:modified xsi:type="dcterms:W3CDTF">2020-11-09T10:40:03Z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