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345" windowWidth="15150" windowHeight="8070"/>
  </bookViews>
  <sheets>
    <sheet name="מפקחים ומתאמים" sheetId="7" r:id="rId1"/>
    <sheet name="גיליון1" sheetId="8" r:id="rId2"/>
  </sheets>
  <definedNames>
    <definedName name="_xlnm.Print_Area" localSheetId="0">'מפקחים ומתאמים'!$A$2:$BO$55</definedName>
    <definedName name="סך_שעות">'מפקחים ומתאמים'!$AA$45</definedName>
  </definedNames>
  <calcPr calcId="145621"/>
</workbook>
</file>

<file path=xl/calcChain.xml><?xml version="1.0" encoding="utf-8"?>
<calcChain xmlns="http://schemas.openxmlformats.org/spreadsheetml/2006/main">
  <c r="BV11" i="7" l="1"/>
  <c r="BV12" i="7"/>
  <c r="BV13" i="7"/>
  <c r="BV14" i="7"/>
  <c r="BV15" i="7"/>
  <c r="BV16" i="7"/>
  <c r="BV17" i="7"/>
  <c r="BV18" i="7"/>
  <c r="BV19" i="7"/>
  <c r="BV20" i="7"/>
  <c r="BV21" i="7"/>
  <c r="BV22" i="7"/>
  <c r="BV23" i="7"/>
  <c r="BV24" i="7"/>
  <c r="BV25" i="7"/>
  <c r="BV26" i="7"/>
  <c r="BV27" i="7"/>
  <c r="BV28" i="7"/>
  <c r="BV29" i="7"/>
  <c r="BV30" i="7"/>
  <c r="BV31" i="7"/>
  <c r="BV32" i="7"/>
  <c r="BV33" i="7"/>
  <c r="BV34" i="7"/>
  <c r="BV35" i="7"/>
  <c r="BV36" i="7"/>
  <c r="BV37" i="7"/>
  <c r="BV38" i="7"/>
  <c r="BV39" i="7"/>
  <c r="BV40" i="7"/>
  <c r="BV41" i="7"/>
  <c r="AA43" i="7" l="1"/>
  <c r="X11" i="7" l="1"/>
  <c r="Y16" i="7" l="1"/>
  <c r="Y17" i="7"/>
  <c r="Y18" i="7"/>
  <c r="Y19" i="7"/>
  <c r="Y20" i="7"/>
  <c r="Y21" i="7"/>
  <c r="Y22" i="7"/>
  <c r="Y23" i="7"/>
  <c r="Y24" i="7"/>
  <c r="Y25" i="7"/>
  <c r="Y26" i="7"/>
  <c r="Y27" i="7"/>
  <c r="Y28" i="7"/>
  <c r="Y29" i="7"/>
  <c r="Y30" i="7"/>
  <c r="Y31" i="7"/>
  <c r="Y32" i="7"/>
  <c r="Y33" i="7"/>
  <c r="Y34" i="7"/>
  <c r="Y35" i="7"/>
  <c r="Y36" i="7"/>
  <c r="Y37" i="7"/>
  <c r="Y38" i="7"/>
  <c r="Y40" i="7"/>
  <c r="Y41" i="7"/>
  <c r="AF41" i="7" s="1"/>
  <c r="BR41" i="7" s="1"/>
  <c r="AF16" i="7" l="1"/>
  <c r="BR16" i="7" s="1"/>
  <c r="AF17" i="7"/>
  <c r="BR17" i="7" s="1"/>
  <c r="AF18" i="7"/>
  <c r="BR18" i="7" s="1"/>
  <c r="AF19" i="7"/>
  <c r="BR19" i="7" s="1"/>
  <c r="AF20" i="7"/>
  <c r="BR20" i="7" s="1"/>
  <c r="AF21" i="7"/>
  <c r="BR21" i="7" s="1"/>
  <c r="AF22" i="7"/>
  <c r="BR22" i="7" s="1"/>
  <c r="AF23" i="7"/>
  <c r="BR23" i="7" s="1"/>
  <c r="AF24" i="7"/>
  <c r="BR24" i="7" s="1"/>
  <c r="AF25" i="7"/>
  <c r="BR25" i="7" s="1"/>
  <c r="AF26" i="7"/>
  <c r="BR26" i="7" s="1"/>
  <c r="AF27" i="7"/>
  <c r="BR27" i="7" s="1"/>
  <c r="AF28" i="7"/>
  <c r="BR28" i="7" s="1"/>
  <c r="AF29" i="7"/>
  <c r="BR29" i="7" s="1"/>
  <c r="AF30" i="7"/>
  <c r="BR30" i="7" s="1"/>
  <c r="AF31" i="7"/>
  <c r="BR31" i="7" s="1"/>
  <c r="AF32" i="7"/>
  <c r="BR32" i="7" s="1"/>
  <c r="AF33" i="7"/>
  <c r="BR33" i="7" s="1"/>
  <c r="AF34" i="7"/>
  <c r="BR34" i="7" s="1"/>
  <c r="AF35" i="7"/>
  <c r="BR35" i="7" s="1"/>
  <c r="AF36" i="7"/>
  <c r="BR36" i="7" s="1"/>
  <c r="AF37" i="7"/>
  <c r="BR37" i="7" s="1"/>
  <c r="AF38" i="7"/>
  <c r="BR38" i="7" s="1"/>
  <c r="AF40" i="7"/>
  <c r="BR40" i="7" s="1"/>
  <c r="X12" i="7"/>
  <c r="Y12" i="7" s="1"/>
  <c r="AF12" i="7" s="1"/>
  <c r="BR12" i="7" s="1"/>
  <c r="X13" i="7"/>
  <c r="Y13" i="7" s="1"/>
  <c r="AF13" i="7" s="1"/>
  <c r="BR13" i="7" s="1"/>
  <c r="X14" i="7"/>
  <c r="Y14" i="7" s="1"/>
  <c r="AF14" i="7" s="1"/>
  <c r="BR14" i="7" s="1"/>
  <c r="X15" i="7"/>
  <c r="Y15" i="7" s="1"/>
  <c r="AF15" i="7" s="1"/>
  <c r="BR15" i="7" s="1"/>
  <c r="X16" i="7"/>
  <c r="X17" i="7"/>
  <c r="X18" i="7"/>
  <c r="X19" i="7"/>
  <c r="X20" i="7"/>
  <c r="X21" i="7"/>
  <c r="X22" i="7"/>
  <c r="X23" i="7"/>
  <c r="X24" i="7"/>
  <c r="X25" i="7"/>
  <c r="X26" i="7"/>
  <c r="X27" i="7"/>
  <c r="X28" i="7"/>
  <c r="X29" i="7"/>
  <c r="X30" i="7"/>
  <c r="X31" i="7"/>
  <c r="X32" i="7"/>
  <c r="X33" i="7"/>
  <c r="X34" i="7"/>
  <c r="X35" i="7"/>
  <c r="X36" i="7"/>
  <c r="X37" i="7"/>
  <c r="X38" i="7"/>
  <c r="X39" i="7"/>
  <c r="Y39" i="7" s="1"/>
  <c r="AF39" i="7" s="1"/>
  <c r="BR39" i="7" s="1"/>
  <c r="X40" i="7"/>
  <c r="X41" i="7"/>
  <c r="Y11" i="7"/>
  <c r="AF11" i="7" s="1"/>
  <c r="AF45" i="7" l="1"/>
  <c r="BR11" i="7"/>
  <c r="AA44" i="7" s="1"/>
  <c r="AN13" i="7"/>
  <c r="AN14" i="7"/>
  <c r="AN16" i="7"/>
  <c r="AN17" i="7"/>
  <c r="AN18" i="7"/>
  <c r="AN19" i="7"/>
  <c r="AN20" i="7"/>
  <c r="AN21" i="7"/>
  <c r="AN23" i="7"/>
  <c r="AN24" i="7"/>
  <c r="AN25" i="7"/>
  <c r="AN26" i="7"/>
  <c r="AN27" i="7"/>
  <c r="AN28" i="7"/>
  <c r="AN29" i="7"/>
  <c r="AN30" i="7"/>
  <c r="AN31" i="7"/>
  <c r="AN32" i="7"/>
  <c r="AN33" i="7"/>
  <c r="AN34" i="7"/>
  <c r="AN35" i="7"/>
  <c r="AN36" i="7"/>
  <c r="AN37" i="7"/>
  <c r="AN38" i="7"/>
  <c r="AN39" i="7"/>
  <c r="AN41" i="7"/>
  <c r="J11" i="7"/>
  <c r="AM11" i="7"/>
  <c r="AN11" i="7"/>
  <c r="AM12" i="7"/>
  <c r="AN12" i="7"/>
  <c r="AM13" i="7"/>
  <c r="AM14" i="7"/>
  <c r="AM15" i="7"/>
  <c r="AN15" i="7" s="1"/>
  <c r="AM16" i="7"/>
  <c r="AM17" i="7"/>
  <c r="AM18" i="7"/>
  <c r="AM19" i="7"/>
  <c r="AM20" i="7"/>
  <c r="AM21" i="7"/>
  <c r="AM22" i="7"/>
  <c r="AN22" i="7"/>
  <c r="AM23" i="7"/>
  <c r="AM24" i="7"/>
  <c r="AM25" i="7"/>
  <c r="AM26" i="7"/>
  <c r="AM27" i="7"/>
  <c r="AM28" i="7"/>
  <c r="AM29" i="7"/>
  <c r="AM30" i="7"/>
  <c r="AM31" i="7"/>
  <c r="AM32" i="7"/>
  <c r="AM33" i="7"/>
  <c r="AM34" i="7"/>
  <c r="AM35" i="7"/>
  <c r="AM36" i="7"/>
  <c r="AM37" i="7"/>
  <c r="AM38" i="7"/>
  <c r="AM39" i="7"/>
  <c r="AM40" i="7"/>
  <c r="AN40" i="7"/>
  <c r="AM41" i="7"/>
  <c r="A5" i="7"/>
  <c r="B5" i="7"/>
  <c r="C5" i="7"/>
  <c r="D5" i="7"/>
  <c r="E5" i="7"/>
  <c r="BI6" i="7"/>
  <c r="J13" i="7"/>
  <c r="J16" i="7"/>
  <c r="J18" i="7"/>
  <c r="J24" i="7"/>
  <c r="J25" i="7"/>
  <c r="J26" i="7"/>
  <c r="J29" i="7"/>
  <c r="J31" i="7"/>
  <c r="D33" i="7"/>
  <c r="J36" i="7"/>
  <c r="J37" i="7"/>
  <c r="J41" i="7"/>
  <c r="AA45" i="7" l="1"/>
  <c r="AA46" i="7" s="1"/>
  <c r="F5" i="7"/>
  <c r="AQ43" i="7"/>
  <c r="AQ45" i="7" s="1"/>
  <c r="J42" i="7"/>
  <c r="AH44" i="7"/>
  <c r="K42" i="7" l="1"/>
  <c r="AH43" i="7" s="1"/>
  <c r="AH42" i="7" l="1"/>
  <c r="AQ49" i="7"/>
  <c r="AA49" i="7"/>
</calcChain>
</file>

<file path=xl/comments1.xml><?xml version="1.0" encoding="utf-8"?>
<comments xmlns="http://schemas.openxmlformats.org/spreadsheetml/2006/main">
  <authors>
    <author>MALAN</author>
    <author>Administrator</author>
    <author>אגייב סבטלנה</author>
    <author>u08159</author>
  </authors>
  <commentList>
    <comment ref="A2" authorId="0">
      <text>
        <r>
          <rPr>
            <sz val="14"/>
            <color indexed="81"/>
            <rFont val="Arial"/>
            <family val="2"/>
          </rPr>
          <t xml:space="preserve">יש להגיש טופס דיווח זה, לכל עובד ולכל חודש בנפרד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2">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3">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3">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3">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List>
</comments>
</file>

<file path=xl/sharedStrings.xml><?xml version="1.0" encoding="utf-8"?>
<sst xmlns="http://schemas.openxmlformats.org/spreadsheetml/2006/main" count="92" uniqueCount="87">
  <si>
    <t xml:space="preserve">פרטי ההזמנה </t>
  </si>
  <si>
    <t>הזמנה מס' :</t>
  </si>
  <si>
    <t>שם המשרד :</t>
  </si>
  <si>
    <t>מספר ספק :</t>
  </si>
  <si>
    <t>תאריך</t>
  </si>
  <si>
    <t>סה"כ ש"ע</t>
  </si>
  <si>
    <t>שם פרטי ומשפחה</t>
  </si>
  <si>
    <t>תפקיד</t>
  </si>
  <si>
    <t>ת.ז. / מס' אישי</t>
  </si>
  <si>
    <t>חותמת וחתימת המאשר</t>
  </si>
  <si>
    <t>עד</t>
  </si>
  <si>
    <t>יום</t>
  </si>
  <si>
    <t>ש  ע  ו  ת</t>
  </si>
  <si>
    <t xml:space="preserve">סה"כ ש"ע </t>
  </si>
  <si>
    <t>פ ר ו ט   ה ע ב ו ד ה</t>
  </si>
  <si>
    <t>שעת</t>
  </si>
  <si>
    <t>מדווחות בכל</t>
  </si>
  <si>
    <t>תאור השרותים שבוצעו</t>
  </si>
  <si>
    <t>התחלה</t>
  </si>
  <si>
    <t>סיום</t>
  </si>
  <si>
    <t>לחיוב</t>
  </si>
  <si>
    <t>ההזמנות</t>
  </si>
  <si>
    <t>(א1)</t>
  </si>
  <si>
    <t>(א2)</t>
  </si>
  <si>
    <t>(ג)</t>
  </si>
  <si>
    <t>(ה)</t>
  </si>
  <si>
    <t>תוקף ההזמנה</t>
  </si>
  <si>
    <t>סה"כ ש"ע לתשלום</t>
  </si>
  <si>
    <t xml:space="preserve">סה"כ יתרת ש"ע לביצוע לאחר אישור דיווח זה </t>
  </si>
  <si>
    <t>*</t>
  </si>
  <si>
    <t xml:space="preserve">פרטי העובד </t>
  </si>
  <si>
    <t xml:space="preserve">פרטי מנהל המשרד </t>
  </si>
  <si>
    <t>**</t>
  </si>
  <si>
    <t>הגורם המאשר בגוף הדורש אחראי לוודא אמיתות נתוני הדיווח של הספק.</t>
  </si>
  <si>
    <t>פרטי העובד</t>
  </si>
  <si>
    <t>פרטי הסָּפָּק</t>
  </si>
  <si>
    <t>(ד)</t>
  </si>
  <si>
    <t xml:space="preserve">התואר המקצועי: </t>
  </si>
  <si>
    <t>***</t>
  </si>
  <si>
    <t xml:space="preserve">המתכנן ו/או היועץ  מצהיר בזאת כי: לא עבד בשבתות ובימי חג ומועד ושכל הפרטים הרשומים בדו"ח זה לגבי ביצוע שעות עבודה ונסיעות, הינם נכונים. </t>
  </si>
  <si>
    <t>אישור  הגוף המזמין</t>
  </si>
  <si>
    <t>תאריך הדפסה :</t>
  </si>
  <si>
    <t>שם העובד המדווח</t>
  </si>
  <si>
    <t xml:space="preserve">ת.ז. : </t>
  </si>
  <si>
    <t xml:space="preserve">מועד קבלת התואר: </t>
  </si>
  <si>
    <t xml:space="preserve">התעריף המבוקש: </t>
  </si>
  <si>
    <t xml:space="preserve">מספר חשבונית עסקה: </t>
  </si>
  <si>
    <t xml:space="preserve">אחרות </t>
  </si>
  <si>
    <t>באותה עת</t>
  </si>
  <si>
    <t>המתכנן מצהיר כי בדק ווידא שאין דיווח של ש"ע ונסיעות חופפים במספר הזמנות .</t>
  </si>
  <si>
    <t>שעות</t>
  </si>
  <si>
    <t>מ</t>
  </si>
  <si>
    <t>ק"מ</t>
  </si>
  <si>
    <t>ק"מ לחיוב</t>
  </si>
  <si>
    <t>(ו 1)</t>
  </si>
  <si>
    <t>(ו 2)</t>
  </si>
  <si>
    <t>(ו 3)</t>
  </si>
  <si>
    <t>(ז)</t>
  </si>
  <si>
    <t>הזמנות אחרות שבהן מועסק העובד בתקופת דיווח זו (במידה ולא קיימות הזמנות נוספות לציין "0")</t>
  </si>
  <si>
    <t>משהב"ט / אגף ההנדסה והבינוי / היחידה להתקשרויות עם מתכננים</t>
  </si>
  <si>
    <t>חובה למלא את כל התאים הצהובים!</t>
  </si>
  <si>
    <r>
      <rPr>
        <b/>
        <u/>
        <sz val="16"/>
        <rFont val="David"/>
        <family val="2"/>
        <charset val="177"/>
      </rPr>
      <t>הערה:</t>
    </r>
    <r>
      <rPr>
        <b/>
        <sz val="16"/>
        <rFont val="David"/>
        <family val="2"/>
        <charset val="177"/>
      </rPr>
      <t xml:space="preserve"> </t>
    </r>
    <r>
      <rPr>
        <sz val="16"/>
        <rFont val="David"/>
        <family val="2"/>
        <charset val="177"/>
      </rPr>
      <t>נא למלא את כל שדות החובה (בצהוב).</t>
    </r>
  </si>
  <si>
    <t>האם כל התאים הצהובים מולאו?</t>
  </si>
  <si>
    <t>האם מולאו כל התאים הרלוונטים לתיאור השירותי?</t>
  </si>
  <si>
    <t>להסבר על הטופס יש ללחוץ על תא זה</t>
  </si>
  <si>
    <t>ש"ע בהזמנות</t>
  </si>
  <si>
    <t>הפחתת</t>
  </si>
  <si>
    <t>מדווח</t>
  </si>
  <si>
    <t>(ה3)</t>
  </si>
  <si>
    <t>(ה4)</t>
  </si>
  <si>
    <t>ממקום</t>
  </si>
  <si>
    <t>למקום</t>
  </si>
  <si>
    <r>
      <t>נסיעות -</t>
    </r>
    <r>
      <rPr>
        <b/>
        <sz val="11"/>
        <color indexed="10"/>
        <rFont val="David"/>
        <family val="2"/>
        <charset val="177"/>
      </rPr>
      <t xml:space="preserve"> דיווח בההזמנות לפי ש"ע בלבד</t>
    </r>
  </si>
  <si>
    <t>סה"כ ק"מ:</t>
  </si>
  <si>
    <t>תעריף לק"מ*:</t>
  </si>
  <si>
    <t>סה"כ לתשלום**:</t>
  </si>
  <si>
    <t>לקיזוז</t>
  </si>
  <si>
    <t>(א3)</t>
  </si>
  <si>
    <t xml:space="preserve">טופס 23.031. רישום שעות עבודה למפקחים ומתאמים </t>
  </si>
  <si>
    <t>שם הגוף הדורש</t>
  </si>
  <si>
    <t>סה"כ ש"ע מדווחות בכל ההזמנות</t>
  </si>
  <si>
    <t>סה"כ ש"ע שבוצעו (ששולמו) ללא דיווח זה</t>
  </si>
  <si>
    <t xml:space="preserve">יתרת ש"ע לניצול  ללא דיווח זה (לא למלא נתונים):  </t>
  </si>
  <si>
    <t>סה"כ ש"ע לתשלום (המרה לשבר עשרוני)</t>
  </si>
  <si>
    <t>טופס 23.031 - מעודכן לחודש מרץ 2019</t>
  </si>
  <si>
    <t>מספר ש"ע מוזמנות לעובד במסגרת ההזמנה</t>
  </si>
  <si>
    <t xml:space="preserve">מספר שעות עבודה בחודש - המאושרת בהזמנה: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</si>
</sst>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00"/>
    <numFmt numFmtId="165" formatCode="[$-1000000]h:mm;@"/>
    <numFmt numFmtId="166" formatCode="[$-1010000]d/m/yy;@"/>
    <numFmt numFmtId="167" formatCode="[hh]:mm"/>
    <numFmt numFmtId="168" formatCode="[hhhh]:mm"/>
    <numFmt numFmtId="169" formatCode="\י\ו\ם\ ddd\,\ \ dd/mm/yyyy\ "/>
    <numFmt numFmtId="170" formatCode="[h]:mm"/>
  </numFmts>
  <fonts count="77" x14ac:knownFonts="1">
    <font>
      <sz val="10"/>
      <name val="Arial"/>
      <charset val="177"/>
    </font>
    <font>
      <sz val="10"/>
      <name val="Arial"/>
      <family val="2"/>
    </font>
    <font>
      <b/>
      <sz val="10"/>
      <name val="Arial"/>
      <family val="2"/>
    </font>
    <font>
      <b/>
      <sz val="11"/>
      <name val="Arial"/>
      <family val="2"/>
    </font>
    <font>
      <b/>
      <sz val="9"/>
      <name val="Arial"/>
      <family val="2"/>
    </font>
    <font>
      <sz val="12"/>
      <name val="Arial"/>
      <family val="2"/>
    </font>
    <font>
      <sz val="8"/>
      <name val="Arial"/>
      <family val="2"/>
    </font>
    <font>
      <b/>
      <sz val="9"/>
      <name val="Arial"/>
      <family val="2"/>
    </font>
    <font>
      <sz val="9"/>
      <name val="Arial"/>
      <family val="2"/>
    </font>
    <font>
      <sz val="7"/>
      <name val="Arial"/>
      <family val="2"/>
      <charset val="177"/>
    </font>
    <font>
      <sz val="11"/>
      <name val="Arial"/>
      <family val="2"/>
    </font>
    <font>
      <sz val="11"/>
      <name val="FrankRuehl"/>
      <family val="2"/>
      <charset val="177"/>
    </font>
    <font>
      <b/>
      <sz val="12"/>
      <name val="David"/>
      <family val="2"/>
      <charset val="177"/>
    </font>
    <font>
      <sz val="12"/>
      <name val="David"/>
      <family val="2"/>
      <charset val="177"/>
    </font>
    <font>
      <b/>
      <sz val="10"/>
      <name val="David"/>
      <family val="2"/>
      <charset val="177"/>
    </font>
    <font>
      <b/>
      <sz val="8"/>
      <name val="Times New Roman"/>
      <family val="1"/>
    </font>
    <font>
      <b/>
      <sz val="9"/>
      <name val="Times New Roman"/>
      <family val="1"/>
    </font>
    <font>
      <b/>
      <sz val="11"/>
      <name val="Times New Roman"/>
      <family val="1"/>
    </font>
    <font>
      <b/>
      <sz val="12"/>
      <name val="Times New Roman"/>
      <family val="1"/>
    </font>
    <font>
      <sz val="12"/>
      <name val="Times New Roman"/>
      <family val="1"/>
    </font>
    <font>
      <b/>
      <sz val="10"/>
      <name val="Times New Roman"/>
      <family val="1"/>
    </font>
    <font>
      <sz val="11"/>
      <name val="Times New Roman"/>
      <family val="1"/>
    </font>
    <font>
      <b/>
      <sz val="9"/>
      <name val="David"/>
      <family val="2"/>
      <charset val="177"/>
    </font>
    <font>
      <b/>
      <sz val="11"/>
      <name val="David"/>
      <family val="2"/>
      <charset val="177"/>
    </font>
    <font>
      <b/>
      <sz val="8"/>
      <name val="David"/>
      <family val="2"/>
      <charset val="177"/>
    </font>
    <font>
      <b/>
      <sz val="20"/>
      <name val="David"/>
      <family val="2"/>
      <charset val="177"/>
    </font>
    <font>
      <sz val="9"/>
      <name val="David"/>
      <family val="2"/>
      <charset val="177"/>
    </font>
    <font>
      <sz val="10"/>
      <name val="David"/>
      <family val="2"/>
      <charset val="177"/>
    </font>
    <font>
      <b/>
      <sz val="8.5"/>
      <name val="David"/>
      <family val="2"/>
      <charset val="177"/>
    </font>
    <font>
      <sz val="11"/>
      <name val="David"/>
      <family val="2"/>
      <charset val="177"/>
    </font>
    <font>
      <b/>
      <sz val="12"/>
      <color indexed="10"/>
      <name val="David"/>
      <family val="2"/>
      <charset val="177"/>
    </font>
    <font>
      <sz val="7"/>
      <name val="David"/>
      <family val="2"/>
      <charset val="177"/>
    </font>
    <font>
      <b/>
      <sz val="14"/>
      <name val="David"/>
      <family val="2"/>
      <charset val="177"/>
    </font>
    <font>
      <sz val="10"/>
      <color indexed="81"/>
      <name val="Tahoma"/>
      <family val="2"/>
    </font>
    <font>
      <b/>
      <sz val="10"/>
      <color indexed="81"/>
      <name val="Tahoma"/>
      <family val="2"/>
    </font>
    <font>
      <sz val="14"/>
      <name val="David"/>
      <family val="2"/>
      <charset val="177"/>
    </font>
    <font>
      <sz val="16"/>
      <name val="David"/>
      <family val="2"/>
      <charset val="177"/>
    </font>
    <font>
      <b/>
      <u/>
      <sz val="14"/>
      <color indexed="81"/>
      <name val="David"/>
      <family val="2"/>
      <charset val="177"/>
    </font>
    <font>
      <sz val="10"/>
      <color indexed="9"/>
      <name val="Arial"/>
      <family val="2"/>
    </font>
    <font>
      <b/>
      <sz val="16"/>
      <name val="Times New Roman"/>
      <family val="1"/>
    </font>
    <font>
      <sz val="16"/>
      <name val="Times New Roman"/>
      <family val="1"/>
    </font>
    <font>
      <sz val="12"/>
      <name val="Times New Roman"/>
      <family val="1"/>
    </font>
    <font>
      <b/>
      <sz val="12"/>
      <color indexed="9"/>
      <name val="Times New Roman"/>
      <family val="1"/>
    </font>
    <font>
      <b/>
      <sz val="16"/>
      <name val="David"/>
      <family val="2"/>
      <charset val="177"/>
    </font>
    <font>
      <b/>
      <u/>
      <sz val="16"/>
      <name val="David"/>
      <family val="2"/>
      <charset val="177"/>
    </font>
    <font>
      <b/>
      <sz val="14"/>
      <color indexed="81"/>
      <name val="David"/>
      <family val="2"/>
      <charset val="177"/>
    </font>
    <font>
      <sz val="14"/>
      <color indexed="81"/>
      <name val="David"/>
      <family val="2"/>
      <charset val="177"/>
    </font>
    <font>
      <u/>
      <sz val="14"/>
      <color indexed="81"/>
      <name val="David"/>
      <family val="2"/>
      <charset val="177"/>
    </font>
    <font>
      <b/>
      <sz val="11"/>
      <color indexed="10"/>
      <name val="David"/>
      <family val="2"/>
      <charset val="177"/>
    </font>
    <font>
      <b/>
      <sz val="16"/>
      <name val="Guttman Mantova-Decor"/>
      <charset val="177"/>
    </font>
    <font>
      <sz val="16"/>
      <name val="Arial"/>
      <family val="2"/>
    </font>
    <font>
      <sz val="14"/>
      <color indexed="81"/>
      <name val="Arial"/>
      <family val="2"/>
    </font>
    <font>
      <b/>
      <sz val="12"/>
      <name val="David"/>
      <family val="2"/>
      <charset val="177"/>
    </font>
    <font>
      <b/>
      <sz val="9"/>
      <color indexed="81"/>
      <name val="Tahoma"/>
      <family val="2"/>
    </font>
    <font>
      <sz val="12"/>
      <name val="David"/>
      <family val="2"/>
      <charset val="177"/>
    </font>
    <font>
      <b/>
      <sz val="16"/>
      <name val="David"/>
      <family val="2"/>
      <charset val="177"/>
    </font>
    <font>
      <b/>
      <sz val="10"/>
      <name val="David"/>
      <family val="2"/>
      <charset val="177"/>
    </font>
    <font>
      <b/>
      <sz val="9"/>
      <name val="David"/>
      <family val="2"/>
      <charset val="177"/>
    </font>
    <font>
      <sz val="14"/>
      <name val="David"/>
      <family val="2"/>
      <charset val="177"/>
    </font>
    <font>
      <sz val="10"/>
      <color rgb="FFFF0000"/>
      <name val="Arial"/>
      <family val="2"/>
    </font>
    <font>
      <sz val="7"/>
      <color theme="0"/>
      <name val="Arial"/>
      <family val="2"/>
    </font>
    <font>
      <b/>
      <sz val="10"/>
      <color theme="0"/>
      <name val="David"/>
      <family val="2"/>
      <charset val="177"/>
    </font>
    <font>
      <sz val="12"/>
      <color theme="0"/>
      <name val="Arial"/>
      <family val="2"/>
    </font>
    <font>
      <sz val="9"/>
      <color theme="0"/>
      <name val="Arial"/>
      <family val="2"/>
    </font>
    <font>
      <sz val="11"/>
      <color theme="0"/>
      <name val="Times New Roman"/>
      <family val="1"/>
    </font>
    <font>
      <sz val="11"/>
      <color rgb="FFFF0000"/>
      <name val="Times New Roman"/>
      <family val="1"/>
    </font>
    <font>
      <b/>
      <sz val="11"/>
      <color rgb="FFFF0000"/>
      <name val="Times New Roman"/>
      <family val="1"/>
    </font>
    <font>
      <b/>
      <sz val="12"/>
      <color rgb="FFFF0000"/>
      <name val="Times New Roman"/>
      <family val="1"/>
    </font>
    <font>
      <b/>
      <sz val="11"/>
      <color theme="0"/>
      <name val="Times New Roman"/>
      <family val="1"/>
    </font>
    <font>
      <b/>
      <sz val="14"/>
      <color rgb="FFFF0000"/>
      <name val="Times New Roman"/>
      <family val="1"/>
    </font>
    <font>
      <sz val="10"/>
      <name val="David"/>
      <family val="2"/>
      <charset val="177"/>
    </font>
    <font>
      <sz val="13"/>
      <name val="David"/>
      <family val="2"/>
      <charset val="177"/>
    </font>
    <font>
      <b/>
      <sz val="14"/>
      <name val="David"/>
      <family val="2"/>
      <charset val="177"/>
    </font>
    <font>
      <sz val="13"/>
      <name val="Times New Roman"/>
      <family val="1"/>
    </font>
    <font>
      <b/>
      <sz val="13"/>
      <name val="Times New Roman"/>
      <family val="1"/>
    </font>
    <font>
      <sz val="13"/>
      <name val="Times New Roman"/>
      <family val="1"/>
      <scheme val="major"/>
    </font>
    <font>
      <sz val="13"/>
      <name val="Arial"/>
      <family val="2"/>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s>
  <borders count="98">
    <border>
      <left/>
      <right/>
      <top/>
      <bottom/>
      <diagonal/>
    </border>
    <border>
      <left/>
      <right/>
      <top/>
      <bottom style="medium">
        <color indexed="30"/>
      </bottom>
      <diagonal/>
    </border>
    <border>
      <left/>
      <right/>
      <top style="thin">
        <color indexed="64"/>
      </top>
      <bottom/>
      <diagonal/>
    </border>
    <border>
      <left style="thin">
        <color indexed="64"/>
      </left>
      <right/>
      <top style="thin">
        <color indexed="64"/>
      </top>
      <bottom/>
      <diagonal/>
    </border>
    <border>
      <left/>
      <right/>
      <top style="hair">
        <color indexed="30"/>
      </top>
      <bottom/>
      <diagonal/>
    </border>
    <border>
      <left style="thin">
        <color indexed="30"/>
      </left>
      <right/>
      <top style="thin">
        <color indexed="30"/>
      </top>
      <bottom/>
      <diagonal/>
    </border>
    <border>
      <left style="thin">
        <color indexed="30"/>
      </left>
      <right/>
      <top/>
      <bottom/>
      <diagonal/>
    </border>
    <border>
      <left style="hair">
        <color indexed="30"/>
      </left>
      <right style="hair">
        <color indexed="30"/>
      </right>
      <top/>
      <bottom/>
      <diagonal/>
    </border>
    <border>
      <left style="hair">
        <color indexed="30"/>
      </left>
      <right/>
      <top/>
      <bottom/>
      <diagonal/>
    </border>
    <border>
      <left/>
      <right style="dashed">
        <color indexed="30"/>
      </right>
      <top/>
      <bottom/>
      <diagonal/>
    </border>
    <border>
      <left style="thin">
        <color indexed="30"/>
      </left>
      <right/>
      <top/>
      <bottom style="hair">
        <color indexed="30"/>
      </bottom>
      <diagonal/>
    </border>
    <border>
      <left style="hair">
        <color indexed="30"/>
      </left>
      <right style="hair">
        <color indexed="30"/>
      </right>
      <top/>
      <bottom style="hair">
        <color indexed="30"/>
      </bottom>
      <diagonal/>
    </border>
    <border>
      <left style="hair">
        <color indexed="30"/>
      </left>
      <right/>
      <top/>
      <bottom style="hair">
        <color indexed="30"/>
      </bottom>
      <diagonal/>
    </border>
    <border>
      <left/>
      <right/>
      <top/>
      <bottom style="hair">
        <color indexed="30"/>
      </bottom>
      <diagonal/>
    </border>
    <border>
      <left/>
      <right style="hair">
        <color indexed="30"/>
      </right>
      <top/>
      <bottom style="hair">
        <color indexed="30"/>
      </bottom>
      <diagonal/>
    </border>
    <border>
      <left style="thin">
        <color indexed="30"/>
      </left>
      <right style="hair">
        <color indexed="30"/>
      </right>
      <top style="hair">
        <color indexed="30"/>
      </top>
      <bottom style="hair">
        <color indexed="30"/>
      </bottom>
      <diagonal/>
    </border>
    <border>
      <left/>
      <right style="dashed">
        <color indexed="30"/>
      </right>
      <top/>
      <bottom style="hair">
        <color indexed="30"/>
      </bottom>
      <diagonal/>
    </border>
    <border>
      <left style="dashed">
        <color indexed="30"/>
      </left>
      <right/>
      <top style="hair">
        <color indexed="30"/>
      </top>
      <bottom style="dashed">
        <color indexed="30"/>
      </bottom>
      <diagonal/>
    </border>
    <border>
      <left/>
      <right/>
      <top style="hair">
        <color indexed="30"/>
      </top>
      <bottom style="dashed">
        <color indexed="30"/>
      </bottom>
      <diagonal/>
    </border>
    <border>
      <left style="dashed">
        <color indexed="30"/>
      </left>
      <right/>
      <top/>
      <bottom style="double">
        <color indexed="30"/>
      </bottom>
      <diagonal/>
    </border>
    <border>
      <left/>
      <right style="hair">
        <color indexed="30"/>
      </right>
      <top/>
      <bottom style="double">
        <color indexed="30"/>
      </bottom>
      <diagonal/>
    </border>
    <border>
      <left/>
      <right style="dashed">
        <color indexed="30"/>
      </right>
      <top/>
      <bottom style="double">
        <color indexed="30"/>
      </bottom>
      <diagonal/>
    </border>
    <border>
      <left style="dashed">
        <color indexed="30"/>
      </left>
      <right/>
      <top/>
      <bottom/>
      <diagonal/>
    </border>
    <border>
      <left style="dashed">
        <color indexed="30"/>
      </left>
      <right style="hair">
        <color indexed="30"/>
      </right>
      <top/>
      <bottom style="hair">
        <color indexed="30"/>
      </bottom>
      <diagonal/>
    </border>
    <border>
      <left style="dashed">
        <color indexed="30"/>
      </left>
      <right style="hair">
        <color indexed="30"/>
      </right>
      <top style="hair">
        <color indexed="30"/>
      </top>
      <bottom style="double">
        <color indexed="30"/>
      </bottom>
      <diagonal/>
    </border>
    <border>
      <left style="dashed">
        <color indexed="30"/>
      </left>
      <right/>
      <top/>
      <bottom style="dashed">
        <color indexed="30"/>
      </bottom>
      <diagonal/>
    </border>
    <border>
      <left/>
      <right style="hair">
        <color indexed="30"/>
      </right>
      <top/>
      <bottom style="dashed">
        <color indexed="30"/>
      </bottom>
      <diagonal/>
    </border>
    <border>
      <left style="hair">
        <color indexed="30"/>
      </left>
      <right style="dashed">
        <color indexed="30"/>
      </right>
      <top/>
      <bottom style="dashed">
        <color indexed="30"/>
      </bottom>
      <diagonal/>
    </border>
    <border>
      <left style="thin">
        <color indexed="30"/>
      </left>
      <right style="hair">
        <color indexed="30"/>
      </right>
      <top style="hair">
        <color indexed="30"/>
      </top>
      <bottom style="thin">
        <color indexed="30"/>
      </bottom>
      <diagonal/>
    </border>
    <border>
      <left/>
      <right/>
      <top/>
      <bottom style="thin">
        <color indexed="64"/>
      </bottom>
      <diagonal/>
    </border>
    <border>
      <left/>
      <right style="thin">
        <color indexed="30"/>
      </right>
      <top/>
      <bottom style="hair">
        <color indexed="30"/>
      </bottom>
      <diagonal/>
    </border>
    <border>
      <left style="hair">
        <color indexed="30"/>
      </left>
      <right style="hair">
        <color indexed="30"/>
      </right>
      <top style="thin">
        <color indexed="30"/>
      </top>
      <bottom/>
      <diagonal/>
    </border>
    <border>
      <left/>
      <right/>
      <top style="thin">
        <color indexed="30"/>
      </top>
      <bottom/>
      <diagonal/>
    </border>
    <border>
      <left style="hair">
        <color indexed="30"/>
      </left>
      <right style="hair">
        <color indexed="30"/>
      </right>
      <top style="hair">
        <color indexed="30"/>
      </top>
      <bottom style="hair">
        <color indexed="30"/>
      </bottom>
      <diagonal/>
    </border>
    <border>
      <left style="hair">
        <color indexed="30"/>
      </left>
      <right style="hair">
        <color indexed="30"/>
      </right>
      <top style="hair">
        <color indexed="30"/>
      </top>
      <bottom/>
      <diagonal/>
    </border>
    <border>
      <left/>
      <right style="hair">
        <color indexed="30"/>
      </right>
      <top/>
      <bottom/>
      <diagonal/>
    </border>
    <border>
      <left/>
      <right/>
      <top style="thick">
        <color indexed="30"/>
      </top>
      <bottom/>
      <diagonal/>
    </border>
    <border>
      <left style="hair">
        <color indexed="30"/>
      </left>
      <right/>
      <top style="hair">
        <color indexed="30"/>
      </top>
      <bottom style="hair">
        <color indexed="30"/>
      </bottom>
      <diagonal/>
    </border>
    <border>
      <left/>
      <right style="hair">
        <color indexed="30"/>
      </right>
      <top style="hair">
        <color indexed="30"/>
      </top>
      <bottom style="hair">
        <color indexed="30"/>
      </bottom>
      <diagonal/>
    </border>
    <border>
      <left/>
      <right/>
      <top style="hair">
        <color indexed="30"/>
      </top>
      <bottom style="hair">
        <color indexed="30"/>
      </bottom>
      <diagonal/>
    </border>
    <border>
      <left/>
      <right/>
      <top style="medium">
        <color indexed="64"/>
      </top>
      <bottom style="medium">
        <color indexed="64"/>
      </bottom>
      <diagonal/>
    </border>
    <border>
      <left/>
      <right/>
      <top style="hair">
        <color indexed="30"/>
      </top>
      <bottom style="thin">
        <color indexed="3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30"/>
      </left>
      <right/>
      <top style="hair">
        <color indexed="30"/>
      </top>
      <bottom/>
      <diagonal/>
    </border>
    <border>
      <left/>
      <right style="hair">
        <color indexed="30"/>
      </right>
      <top style="hair">
        <color indexed="30"/>
      </top>
      <bottom/>
      <diagonal/>
    </border>
    <border>
      <left style="hair">
        <color indexed="30"/>
      </left>
      <right/>
      <top style="thin">
        <color indexed="30"/>
      </top>
      <bottom/>
      <diagonal/>
    </border>
    <border>
      <left/>
      <right style="hair">
        <color indexed="30"/>
      </right>
      <top style="thin">
        <color indexed="30"/>
      </top>
      <bottom/>
      <diagonal/>
    </border>
    <border>
      <left style="dashed">
        <color indexed="30"/>
      </left>
      <right/>
      <top style="double">
        <color indexed="30"/>
      </top>
      <bottom/>
      <diagonal/>
    </border>
    <border>
      <left/>
      <right/>
      <top style="double">
        <color indexed="30"/>
      </top>
      <bottom/>
      <diagonal/>
    </border>
    <border>
      <left/>
      <right style="dashed">
        <color indexed="30"/>
      </right>
      <top style="double">
        <color indexed="30"/>
      </top>
      <bottom/>
      <diagonal/>
    </border>
    <border>
      <left style="thin">
        <color indexed="64"/>
      </left>
      <right style="thin">
        <color indexed="64"/>
      </right>
      <top style="thin">
        <color indexed="64"/>
      </top>
      <bottom style="thin">
        <color indexed="64"/>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thin">
        <color indexed="64"/>
      </left>
      <right/>
      <top style="hair">
        <color indexed="64"/>
      </top>
      <bottom/>
      <diagonal/>
    </border>
    <border>
      <left/>
      <right/>
      <top style="hair">
        <color indexed="64"/>
      </top>
      <bottom/>
      <diagonal/>
    </border>
    <border>
      <left style="medium">
        <color indexed="30"/>
      </left>
      <right/>
      <top/>
      <bottom/>
      <diagonal/>
    </border>
    <border>
      <left style="hair">
        <color indexed="30"/>
      </left>
      <right/>
      <top style="hair">
        <color indexed="30"/>
      </top>
      <bottom style="dashed">
        <color indexed="30"/>
      </bottom>
      <diagonal/>
    </border>
    <border>
      <left/>
      <right style="hair">
        <color indexed="30"/>
      </right>
      <top style="hair">
        <color indexed="30"/>
      </top>
      <bottom style="dashed">
        <color indexed="30"/>
      </bottom>
      <diagonal/>
    </border>
    <border>
      <left/>
      <right style="dashed">
        <color indexed="30"/>
      </right>
      <top style="hair">
        <color indexed="30"/>
      </top>
      <bottom/>
      <diagonal/>
    </border>
    <border>
      <left style="dashed">
        <color indexed="30"/>
      </left>
      <right/>
      <top style="hair">
        <color indexed="30"/>
      </top>
      <bottom/>
      <diagonal/>
    </border>
    <border>
      <left style="dashed">
        <color indexed="30"/>
      </left>
      <right/>
      <top/>
      <bottom style="hair">
        <color indexed="30"/>
      </bottom>
      <diagonal/>
    </border>
    <border>
      <left style="hair">
        <color indexed="30"/>
      </left>
      <right/>
      <top style="hair">
        <color indexed="30"/>
      </top>
      <bottom style="double">
        <color indexed="30"/>
      </bottom>
      <diagonal/>
    </border>
    <border>
      <left/>
      <right/>
      <top style="hair">
        <color indexed="30"/>
      </top>
      <bottom style="double">
        <color indexed="30"/>
      </bottom>
      <diagonal/>
    </border>
    <border>
      <left/>
      <right style="hair">
        <color indexed="30"/>
      </right>
      <top style="hair">
        <color indexed="30"/>
      </top>
      <bottom style="double">
        <color indexed="30"/>
      </bottom>
      <diagonal/>
    </border>
    <border>
      <left style="dashed">
        <color indexed="30"/>
      </left>
      <right/>
      <top style="dashed">
        <color indexed="30"/>
      </top>
      <bottom style="dashed">
        <color indexed="30"/>
      </bottom>
      <diagonal/>
    </border>
    <border>
      <left/>
      <right/>
      <top style="dashed">
        <color indexed="30"/>
      </top>
      <bottom style="dashed">
        <color indexed="30"/>
      </bottom>
      <diagonal/>
    </border>
    <border>
      <left/>
      <right style="dashed">
        <color indexed="30"/>
      </right>
      <top style="dashed">
        <color indexed="30"/>
      </top>
      <bottom style="dashed">
        <color indexed="30"/>
      </bottom>
      <diagonal/>
    </border>
    <border>
      <left/>
      <right style="dashed">
        <color indexed="30"/>
      </right>
      <top style="hair">
        <color indexed="30"/>
      </top>
      <bottom style="dashed">
        <color indexed="30"/>
      </bottom>
      <diagonal/>
    </border>
    <border>
      <left style="dashed">
        <color indexed="30"/>
      </left>
      <right/>
      <top style="hair">
        <color indexed="30"/>
      </top>
      <bottom style="hair">
        <color indexed="30"/>
      </bottom>
      <diagonal/>
    </border>
    <border>
      <left/>
      <right style="dashed">
        <color indexed="30"/>
      </right>
      <top style="hair">
        <color indexed="30"/>
      </top>
      <bottom style="hair">
        <color indexed="30"/>
      </bottom>
      <diagonal/>
    </border>
    <border>
      <left/>
      <right style="thin">
        <color indexed="30"/>
      </right>
      <top style="thin">
        <color indexed="30"/>
      </top>
      <bottom/>
      <diagonal/>
    </border>
    <border>
      <left/>
      <right style="thin">
        <color indexed="30"/>
      </right>
      <top/>
      <bottom/>
      <diagonal/>
    </border>
    <border>
      <left style="hair">
        <color indexed="30"/>
      </left>
      <right/>
      <top style="thin">
        <color indexed="30"/>
      </top>
      <bottom style="hair">
        <color indexed="30"/>
      </bottom>
      <diagonal/>
    </border>
    <border>
      <left/>
      <right/>
      <top style="thin">
        <color indexed="30"/>
      </top>
      <bottom style="hair">
        <color indexed="30"/>
      </bottom>
      <diagonal/>
    </border>
    <border>
      <left/>
      <right style="hair">
        <color indexed="30"/>
      </right>
      <top style="thin">
        <color indexed="30"/>
      </top>
      <bottom style="hair">
        <color indexed="30"/>
      </bottom>
      <diagonal/>
    </border>
    <border>
      <left/>
      <right style="thin">
        <color indexed="30"/>
      </right>
      <top style="hair">
        <color indexed="30"/>
      </top>
      <bottom style="hair">
        <color indexed="30"/>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hair">
        <color indexed="30"/>
      </left>
      <right/>
      <top style="thick">
        <color indexed="30"/>
      </top>
      <bottom/>
      <diagonal/>
    </border>
    <border>
      <left style="thick">
        <color indexed="30"/>
      </left>
      <right/>
      <top style="thick">
        <color indexed="30"/>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right style="medium">
        <color theme="4" tint="-0.24994659260841701"/>
      </right>
      <top style="thick">
        <color indexed="3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30"/>
      </left>
      <right/>
      <top/>
      <bottom style="dashed">
        <color indexed="30"/>
      </bottom>
      <diagonal/>
    </border>
    <border>
      <left/>
      <right/>
      <top/>
      <bottom style="dashed">
        <color indexed="30"/>
      </bottom>
      <diagonal/>
    </border>
  </borders>
  <cellStyleXfs count="1">
    <xf numFmtId="0" fontId="0" fillId="0" borderId="0"/>
  </cellStyleXfs>
  <cellXfs count="416">
    <xf numFmtId="0" fontId="0" fillId="0" borderId="0" xfId="0"/>
    <xf numFmtId="0" fontId="14" fillId="0" borderId="0" xfId="0" applyFont="1" applyFill="1" applyBorder="1" applyAlignment="1" applyProtection="1">
      <alignment wrapText="1"/>
    </xf>
    <xf numFmtId="0" fontId="0" fillId="0" borderId="0" xfId="0" applyFill="1" applyProtection="1"/>
    <xf numFmtId="0" fontId="0" fillId="0" borderId="0" xfId="0" applyFill="1" applyAlignment="1" applyProtection="1"/>
    <xf numFmtId="0" fontId="0" fillId="0" borderId="0" xfId="0" applyFill="1" applyBorder="1" applyProtection="1"/>
    <xf numFmtId="0" fontId="0" fillId="0" borderId="0" xfId="0" applyFill="1" applyBorder="1" applyAlignment="1" applyProtection="1">
      <alignment vertical="center" wrapText="1"/>
    </xf>
    <xf numFmtId="0" fontId="8" fillId="0" borderId="0" xfId="0" applyFont="1" applyFill="1" applyBorder="1" applyAlignment="1" applyProtection="1">
      <alignment vertical="center" wrapText="1" readingOrder="2"/>
    </xf>
    <xf numFmtId="0" fontId="0" fillId="0" borderId="0" xfId="0" applyFill="1" applyBorder="1" applyAlignment="1" applyProtection="1">
      <alignment vertical="top"/>
    </xf>
    <xf numFmtId="0" fontId="10" fillId="0" borderId="0" xfId="0" applyFont="1" applyFill="1" applyBorder="1" applyProtection="1"/>
    <xf numFmtId="0" fontId="5" fillId="0" borderId="0" xfId="0" applyFont="1" applyFill="1" applyBorder="1" applyProtection="1"/>
    <xf numFmtId="0" fontId="1" fillId="0" borderId="0" xfId="0" applyFont="1" applyFill="1" applyBorder="1" applyAlignment="1" applyProtection="1">
      <alignment vertical="center"/>
    </xf>
    <xf numFmtId="0" fontId="38" fillId="0" borderId="0" xfId="0" applyFont="1" applyFill="1" applyBorder="1" applyAlignment="1" applyProtection="1">
      <alignment vertical="center"/>
    </xf>
    <xf numFmtId="2" fontId="17"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left" shrinkToFit="1"/>
    </xf>
    <xf numFmtId="0" fontId="0" fillId="0" borderId="0" xfId="0" applyFill="1" applyAlignment="1" applyProtection="1">
      <alignment horizont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horizontal="center" vertical="center"/>
    </xf>
    <xf numFmtId="3" fontId="0" fillId="0" borderId="0" xfId="0" applyNumberFormat="1" applyFill="1" applyAlignment="1" applyProtection="1">
      <alignment horizontal="right"/>
    </xf>
    <xf numFmtId="0" fontId="0" fillId="0" borderId="4" xfId="0" applyFill="1" applyBorder="1" applyProtection="1"/>
    <xf numFmtId="0" fontId="14" fillId="0" borderId="4" xfId="0" applyFont="1" applyFill="1" applyBorder="1" applyAlignment="1" applyProtection="1"/>
    <xf numFmtId="0" fontId="0" fillId="0" borderId="4" xfId="0" applyFill="1" applyBorder="1" applyAlignment="1" applyProtection="1">
      <alignment horizontal="center"/>
    </xf>
    <xf numFmtId="0" fontId="27" fillId="0" borderId="4" xfId="0" applyFont="1" applyFill="1" applyBorder="1" applyAlignment="1" applyProtection="1"/>
    <xf numFmtId="0" fontId="32" fillId="0" borderId="0" xfId="0" applyFont="1" applyFill="1" applyBorder="1" applyAlignment="1" applyProtection="1">
      <alignment vertical="center" wrapText="1"/>
    </xf>
    <xf numFmtId="0" fontId="15" fillId="0" borderId="5" xfId="0" applyFont="1" applyFill="1" applyBorder="1" applyAlignment="1" applyProtection="1">
      <alignment vertical="center"/>
    </xf>
    <xf numFmtId="0" fontId="15" fillId="0" borderId="6" xfId="0" applyFont="1" applyFill="1" applyBorder="1" applyAlignment="1" applyProtection="1">
      <alignment vertical="center"/>
    </xf>
    <xf numFmtId="0" fontId="23" fillId="0" borderId="7" xfId="0" applyFont="1" applyFill="1" applyBorder="1" applyAlignment="1" applyProtection="1">
      <alignment vertical="center"/>
    </xf>
    <xf numFmtId="0" fontId="23" fillId="0" borderId="8"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0" fillId="0" borderId="9" xfId="0" applyFill="1" applyBorder="1" applyAlignment="1" applyProtection="1">
      <alignment vertical="center" wrapText="1"/>
    </xf>
    <xf numFmtId="0" fontId="15" fillId="0" borderId="6" xfId="0" applyFont="1" applyFill="1" applyBorder="1" applyAlignment="1" applyProtection="1">
      <alignment horizontal="right" vertical="center" wrapText="1" readingOrder="2"/>
    </xf>
    <xf numFmtId="0" fontId="25" fillId="0" borderId="7" xfId="0" applyFont="1" applyFill="1" applyBorder="1" applyAlignment="1" applyProtection="1">
      <alignment vertical="center" wrapText="1" readingOrder="2"/>
    </xf>
    <xf numFmtId="0" fontId="25" fillId="0" borderId="8" xfId="0" applyFont="1" applyFill="1" applyBorder="1" applyAlignment="1" applyProtection="1">
      <alignment vertical="center" wrapText="1" readingOrder="2"/>
    </xf>
    <xf numFmtId="0" fontId="13" fillId="0" borderId="0" xfId="0" applyFont="1" applyFill="1" applyBorder="1" applyAlignment="1" applyProtection="1">
      <alignment horizontal="center" vertical="center"/>
    </xf>
    <xf numFmtId="0" fontId="16" fillId="0" borderId="10" xfId="0" applyFont="1" applyFill="1" applyBorder="1" applyAlignment="1" applyProtection="1">
      <alignment horizontal="right" vertical="center" wrapText="1" readingOrder="2"/>
    </xf>
    <xf numFmtId="0" fontId="22" fillId="0" borderId="11" xfId="0" applyFont="1" applyFill="1" applyBorder="1" applyAlignment="1" applyProtection="1">
      <alignment vertical="center" wrapText="1" readingOrder="2"/>
    </xf>
    <xf numFmtId="0" fontId="22" fillId="0" borderId="12" xfId="0" applyFont="1" applyFill="1" applyBorder="1" applyAlignment="1" applyProtection="1">
      <alignment vertical="center" wrapText="1" readingOrder="2"/>
    </xf>
    <xf numFmtId="0" fontId="26" fillId="0" borderId="13" xfId="0" applyFont="1" applyFill="1" applyBorder="1" applyAlignment="1" applyProtection="1">
      <alignment horizontal="center" vertical="center" readingOrder="2"/>
    </xf>
    <xf numFmtId="0" fontId="26" fillId="0" borderId="14" xfId="0" applyFont="1" applyFill="1" applyBorder="1" applyAlignment="1" applyProtection="1">
      <alignment horizontal="center" vertical="center" readingOrder="2"/>
    </xf>
    <xf numFmtId="0" fontId="15" fillId="0" borderId="15" xfId="0" applyFont="1" applyFill="1" applyBorder="1" applyAlignment="1" applyProtection="1">
      <alignment vertical="center"/>
    </xf>
    <xf numFmtId="0" fontId="32" fillId="0" borderId="16" xfId="0" applyFont="1" applyFill="1" applyBorder="1" applyAlignment="1" applyProtection="1">
      <alignment wrapText="1"/>
    </xf>
    <xf numFmtId="166" fontId="14" fillId="0" borderId="17" xfId="0" applyNumberFormat="1" applyFont="1" applyFill="1" applyBorder="1" applyAlignment="1" applyProtection="1">
      <alignment vertical="center" shrinkToFit="1"/>
    </xf>
    <xf numFmtId="166" fontId="22" fillId="0" borderId="18" xfId="0" applyNumberFormat="1" applyFont="1" applyFill="1" applyBorder="1" applyAlignment="1" applyProtection="1">
      <alignment vertical="center" shrinkToFit="1"/>
    </xf>
    <xf numFmtId="0" fontId="0" fillId="0" borderId="19" xfId="0" applyFill="1" applyBorder="1" applyProtection="1"/>
    <xf numFmtId="0" fontId="0" fillId="0" borderId="20" xfId="0" applyFill="1" applyBorder="1" applyProtection="1"/>
    <xf numFmtId="0" fontId="14" fillId="0" borderId="21" xfId="0" applyFont="1" applyFill="1" applyBorder="1" applyAlignment="1" applyProtection="1">
      <alignment wrapText="1"/>
    </xf>
    <xf numFmtId="0" fontId="0" fillId="0" borderId="9" xfId="0" applyFill="1" applyBorder="1" applyProtection="1"/>
    <xf numFmtId="0" fontId="24" fillId="0" borderId="0" xfId="0" applyFont="1" applyFill="1" applyBorder="1" applyAlignment="1" applyProtection="1">
      <alignment vertical="center" wrapText="1"/>
    </xf>
    <xf numFmtId="0" fontId="0" fillId="0" borderId="22" xfId="0" applyFill="1" applyBorder="1" applyProtection="1"/>
    <xf numFmtId="167" fontId="22" fillId="0" borderId="0" xfId="0" applyNumberFormat="1" applyFont="1" applyFill="1" applyBorder="1" applyAlignment="1" applyProtection="1">
      <alignment vertical="center" wrapText="1"/>
    </xf>
    <xf numFmtId="0" fontId="24" fillId="0" borderId="9" xfId="0" applyFont="1" applyFill="1" applyBorder="1" applyAlignment="1" applyProtection="1">
      <alignment vertical="center" wrapText="1"/>
    </xf>
    <xf numFmtId="167" fontId="14" fillId="0" borderId="0" xfId="0" applyNumberFormat="1" applyFont="1" applyFill="1" applyBorder="1" applyAlignment="1" applyProtection="1">
      <alignment vertical="center" wrapText="1"/>
    </xf>
    <xf numFmtId="167" fontId="14" fillId="0" borderId="21" xfId="0" applyNumberFormat="1" applyFont="1" applyFill="1" applyBorder="1" applyAlignment="1" applyProtection="1">
      <alignment vertical="center" wrapText="1"/>
    </xf>
    <xf numFmtId="0" fontId="0" fillId="0" borderId="21" xfId="0" applyFill="1" applyBorder="1" applyProtection="1"/>
    <xf numFmtId="0" fontId="9" fillId="0" borderId="0" xfId="0" applyFont="1" applyFill="1" applyBorder="1" applyAlignment="1" applyProtection="1">
      <alignment horizontal="center"/>
    </xf>
    <xf numFmtId="0" fontId="22" fillId="0" borderId="9" xfId="0" applyFont="1" applyFill="1" applyBorder="1" applyAlignment="1" applyProtection="1">
      <alignment vertical="center" wrapText="1"/>
    </xf>
    <xf numFmtId="1" fontId="22" fillId="0" borderId="23" xfId="0" applyNumberFormat="1" applyFont="1" applyFill="1" applyBorder="1" applyAlignment="1" applyProtection="1">
      <alignment vertical="center" wrapText="1"/>
    </xf>
    <xf numFmtId="0" fontId="0" fillId="0" borderId="9" xfId="0" applyFill="1" applyBorder="1" applyAlignment="1" applyProtection="1"/>
    <xf numFmtId="1" fontId="22" fillId="0" borderId="24" xfId="0" applyNumberFormat="1" applyFont="1" applyFill="1" applyBorder="1" applyAlignment="1" applyProtection="1">
      <alignment vertical="center" wrapText="1"/>
    </xf>
    <xf numFmtId="0" fontId="0" fillId="0" borderId="21" xfId="0" applyFill="1" applyBorder="1" applyAlignment="1" applyProtection="1"/>
    <xf numFmtId="14" fontId="22" fillId="0" borderId="4" xfId="0" applyNumberFormat="1" applyFont="1" applyFill="1" applyBorder="1" applyAlignment="1" applyProtection="1">
      <alignment horizontal="center" vertical="center"/>
    </xf>
    <xf numFmtId="0" fontId="14" fillId="0" borderId="8" xfId="0" applyFont="1" applyFill="1" applyBorder="1" applyAlignment="1" applyProtection="1">
      <alignment wrapText="1"/>
    </xf>
    <xf numFmtId="0" fontId="14" fillId="0" borderId="25" xfId="0" applyFont="1" applyFill="1" applyBorder="1" applyAlignment="1" applyProtection="1">
      <alignment wrapText="1"/>
    </xf>
    <xf numFmtId="0" fontId="14" fillId="0" borderId="26" xfId="0" applyFont="1" applyFill="1" applyBorder="1" applyAlignment="1" applyProtection="1">
      <alignment wrapText="1"/>
    </xf>
    <xf numFmtId="0" fontId="14" fillId="0" borderId="27" xfId="0" applyFont="1" applyFill="1" applyBorder="1" applyAlignment="1" applyProtection="1">
      <alignment wrapText="1"/>
    </xf>
    <xf numFmtId="0" fontId="15" fillId="0" borderId="28" xfId="0" applyFont="1" applyFill="1" applyBorder="1" applyAlignment="1" applyProtection="1">
      <alignment vertical="center"/>
    </xf>
    <xf numFmtId="165" fontId="19"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1" fillId="0" borderId="0" xfId="0" applyFont="1" applyFill="1" applyBorder="1" applyAlignment="1" applyProtection="1">
      <alignment horizontal="center" vertical="center"/>
    </xf>
    <xf numFmtId="167" fontId="14" fillId="0" borderId="13" xfId="0" applyNumberFormat="1" applyFont="1" applyFill="1" applyBorder="1" applyAlignment="1" applyProtection="1"/>
    <xf numFmtId="0" fontId="22" fillId="0" borderId="0" xfId="0" applyFont="1" applyFill="1" applyBorder="1" applyAlignment="1" applyProtection="1">
      <alignment vertical="center" wrapText="1"/>
    </xf>
    <xf numFmtId="0" fontId="23" fillId="0" borderId="0" xfId="0" applyFont="1" applyFill="1" applyBorder="1" applyAlignment="1" applyProtection="1">
      <alignment horizontal="center" vertical="center" wrapText="1"/>
    </xf>
    <xf numFmtId="2" fontId="23" fillId="0" borderId="0" xfId="0" applyNumberFormat="1" applyFont="1" applyFill="1" applyBorder="1" applyAlignment="1" applyProtection="1">
      <alignment horizontal="center" vertical="center"/>
    </xf>
    <xf numFmtId="2" fontId="20" fillId="0" borderId="0" xfId="0" applyNumberFormat="1" applyFont="1" applyFill="1" applyBorder="1" applyAlignment="1" applyProtection="1">
      <alignment horizontal="right" vertical="center"/>
    </xf>
    <xf numFmtId="3" fontId="17" fillId="0" borderId="0" xfId="0" applyNumberFormat="1" applyFont="1" applyFill="1" applyBorder="1" applyAlignment="1" applyProtection="1">
      <alignment horizontal="right" vertical="center"/>
    </xf>
    <xf numFmtId="2" fontId="17" fillId="0" borderId="0" xfId="0" applyNumberFormat="1" applyFont="1" applyFill="1" applyBorder="1" applyAlignment="1" applyProtection="1">
      <alignment horizontal="center" vertical="center"/>
    </xf>
    <xf numFmtId="0" fontId="38" fillId="0" borderId="0" xfId="0" applyFont="1" applyFill="1" applyAlignment="1" applyProtection="1">
      <alignment horizontal="center"/>
    </xf>
    <xf numFmtId="0" fontId="38" fillId="0" borderId="0" xfId="0" applyFont="1" applyFill="1" applyProtection="1"/>
    <xf numFmtId="0" fontId="6" fillId="0" borderId="0" xfId="0" applyFont="1" applyFill="1" applyProtection="1"/>
    <xf numFmtId="0" fontId="11" fillId="0" borderId="0" xfId="0" applyFont="1" applyFill="1" applyProtection="1"/>
    <xf numFmtId="3" fontId="0" fillId="0" borderId="29" xfId="0" applyNumberFormat="1" applyFill="1" applyBorder="1" applyAlignment="1" applyProtection="1">
      <alignment horizontal="right"/>
    </xf>
    <xf numFmtId="3" fontId="0" fillId="0" borderId="29" xfId="0" applyNumberFormat="1" applyFill="1" applyBorder="1" applyAlignment="1" applyProtection="1">
      <alignment horizontal="center"/>
    </xf>
    <xf numFmtId="0" fontId="0" fillId="0" borderId="29" xfId="0" applyFill="1" applyBorder="1" applyProtection="1"/>
    <xf numFmtId="0" fontId="6" fillId="0" borderId="29" xfId="0" applyFont="1" applyFill="1" applyBorder="1" applyProtection="1"/>
    <xf numFmtId="0" fontId="2" fillId="0" borderId="29" xfId="0" applyFont="1" applyFill="1" applyBorder="1" applyAlignment="1" applyProtection="1">
      <alignment vertical="center" wrapText="1"/>
    </xf>
    <xf numFmtId="0" fontId="0" fillId="0" borderId="0" xfId="0" applyFill="1" applyBorder="1" applyAlignment="1" applyProtection="1">
      <alignment horizontal="center"/>
    </xf>
    <xf numFmtId="0" fontId="29" fillId="0" borderId="0" xfId="0" applyFont="1" applyFill="1" applyBorder="1" applyAlignment="1" applyProtection="1">
      <alignment horizontal="center" shrinkToFit="1"/>
    </xf>
    <xf numFmtId="0" fontId="22" fillId="0" borderId="13"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3" fontId="13" fillId="0"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xf>
    <xf numFmtId="0" fontId="14" fillId="0" borderId="31" xfId="0" applyFont="1" applyFill="1" applyBorder="1" applyAlignment="1" applyProtection="1">
      <alignment horizontal="center"/>
    </xf>
    <xf numFmtId="0" fontId="59" fillId="0" borderId="0" xfId="0" applyFont="1" applyFill="1" applyProtection="1"/>
    <xf numFmtId="0" fontId="6" fillId="0" borderId="0" xfId="0" applyFont="1" applyFill="1" applyBorder="1" applyProtection="1"/>
    <xf numFmtId="169" fontId="21" fillId="0" borderId="0" xfId="0" applyNumberFormat="1" applyFont="1" applyFill="1" applyBorder="1" applyAlignment="1" applyProtection="1">
      <alignment vertical="center"/>
    </xf>
    <xf numFmtId="165" fontId="21" fillId="0" borderId="0" xfId="0" applyNumberFormat="1" applyFont="1" applyFill="1" applyBorder="1" applyAlignment="1" applyProtection="1">
      <alignment horizontal="center" vertical="center" shrinkToFit="1"/>
    </xf>
    <xf numFmtId="165" fontId="17" fillId="0" borderId="0" xfId="0" applyNumberFormat="1" applyFont="1" applyFill="1" applyBorder="1" applyAlignment="1" applyProtection="1">
      <alignment horizontal="center" vertical="center" shrinkToFit="1"/>
    </xf>
    <xf numFmtId="3" fontId="13" fillId="0" borderId="4" xfId="0" applyNumberFormat="1" applyFont="1" applyFill="1" applyBorder="1" applyAlignment="1" applyProtection="1">
      <alignment horizontal="center" vertical="center"/>
      <protection locked="0"/>
    </xf>
    <xf numFmtId="3" fontId="13" fillId="0" borderId="4" xfId="0" applyNumberFormat="1" applyFont="1" applyFill="1" applyBorder="1" applyAlignment="1" applyProtection="1">
      <alignment vertical="center" shrinkToFit="1"/>
      <protection locked="0"/>
    </xf>
    <xf numFmtId="0" fontId="0" fillId="0" borderId="4" xfId="0" applyBorder="1" applyAlignment="1">
      <alignment vertical="center" shrinkToFit="1"/>
    </xf>
    <xf numFmtId="0" fontId="0" fillId="0" borderId="0" xfId="0" applyBorder="1" applyAlignment="1">
      <alignment vertical="center" shrinkToFit="1"/>
    </xf>
    <xf numFmtId="0" fontId="60" fillId="0" borderId="0" xfId="0" applyFont="1" applyFill="1" applyBorder="1" applyAlignment="1" applyProtection="1">
      <alignment horizontal="center" vertical="center"/>
    </xf>
    <xf numFmtId="0" fontId="61" fillId="0" borderId="0" xfId="0" applyFont="1" applyFill="1" applyBorder="1" applyAlignment="1" applyProtection="1">
      <alignment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63" fillId="0" borderId="22" xfId="0" applyFont="1" applyFill="1" applyBorder="1" applyAlignment="1" applyProtection="1">
      <alignment horizontal="center" vertical="center" wrapText="1" readingOrder="2"/>
    </xf>
    <xf numFmtId="1" fontId="64" fillId="0" borderId="0" xfId="0" applyNumberFormat="1" applyFont="1" applyFill="1" applyBorder="1" applyAlignment="1" applyProtection="1">
      <alignment horizontal="center" vertical="center" shrinkToFit="1"/>
    </xf>
    <xf numFmtId="3" fontId="13" fillId="0" borderId="4" xfId="0" applyNumberFormat="1" applyFont="1" applyFill="1" applyBorder="1" applyAlignment="1" applyProtection="1">
      <alignment horizontal="center" vertical="center"/>
    </xf>
    <xf numFmtId="20" fontId="21" fillId="0" borderId="0" xfId="0" applyNumberFormat="1" applyFont="1" applyFill="1" applyBorder="1" applyAlignment="1" applyProtection="1">
      <alignment vertical="center" shrinkToFit="1"/>
    </xf>
    <xf numFmtId="165" fontId="65" fillId="0" borderId="0" xfId="0" applyNumberFormat="1" applyFont="1" applyFill="1" applyBorder="1" applyAlignment="1" applyProtection="1">
      <alignment horizontal="center" vertical="center" shrinkToFit="1"/>
    </xf>
    <xf numFmtId="165" fontId="66" fillId="0" borderId="0" xfId="0" applyNumberFormat="1" applyFont="1" applyFill="1" applyBorder="1" applyAlignment="1" applyProtection="1">
      <alignment horizontal="center" vertical="center" shrinkToFit="1"/>
    </xf>
    <xf numFmtId="3" fontId="67" fillId="0" borderId="0" xfId="0" applyNumberFormat="1" applyFont="1" applyFill="1" applyBorder="1" applyAlignment="1" applyProtection="1">
      <alignment horizontal="right" vertical="center"/>
    </xf>
    <xf numFmtId="165" fontId="68" fillId="0" borderId="0" xfId="0" applyNumberFormat="1" applyFont="1" applyFill="1" applyBorder="1" applyAlignment="1" applyProtection="1">
      <alignment horizontal="center" vertical="center" shrinkToFit="1"/>
    </xf>
    <xf numFmtId="165" fontId="64" fillId="0" borderId="0" xfId="0" applyNumberFormat="1" applyFont="1" applyFill="1" applyBorder="1" applyAlignment="1" applyProtection="1">
      <alignment horizontal="center" vertical="center" shrinkToFit="1"/>
    </xf>
    <xf numFmtId="0" fontId="59" fillId="0" borderId="0" xfId="0" applyFont="1" applyFill="1" applyAlignment="1" applyProtection="1"/>
    <xf numFmtId="0" fontId="59" fillId="0" borderId="0" xfId="0" applyFont="1" applyFill="1" applyAlignment="1" applyProtection="1">
      <alignment vertical="top"/>
    </xf>
    <xf numFmtId="168" fontId="67" fillId="0" borderId="0" xfId="0" applyNumberFormat="1" applyFont="1" applyFill="1" applyBorder="1" applyAlignment="1" applyProtection="1">
      <alignment horizontal="center" vertical="center" shrinkToFit="1"/>
    </xf>
    <xf numFmtId="3" fontId="14" fillId="0" borderId="33" xfId="0" applyNumberFormat="1" applyFont="1" applyFill="1" applyBorder="1" applyAlignment="1" applyProtection="1">
      <alignment horizontal="center" vertical="center" readingOrder="2"/>
    </xf>
    <xf numFmtId="3" fontId="14" fillId="0" borderId="34" xfId="0" applyNumberFormat="1" applyFont="1" applyFill="1" applyBorder="1" applyAlignment="1" applyProtection="1">
      <alignment horizontal="center" vertical="top"/>
    </xf>
    <xf numFmtId="3" fontId="14" fillId="0" borderId="11" xfId="0" applyNumberFormat="1" applyFont="1" applyFill="1" applyBorder="1" applyAlignment="1" applyProtection="1">
      <alignment horizontal="center" vertical="top"/>
    </xf>
    <xf numFmtId="3" fontId="0" fillId="0" borderId="0" xfId="0" applyNumberFormat="1" applyFill="1" applyAlignment="1" applyProtection="1">
      <alignment horizontal="center"/>
    </xf>
    <xf numFmtId="3" fontId="14" fillId="0" borderId="33" xfId="0" applyNumberFormat="1" applyFont="1" applyFill="1" applyBorder="1" applyAlignment="1" applyProtection="1">
      <alignment horizontal="center" vertical="center"/>
    </xf>
    <xf numFmtId="0" fontId="50" fillId="0" borderId="0" xfId="0" applyFont="1" applyFill="1" applyProtection="1"/>
    <xf numFmtId="0" fontId="56" fillId="0" borderId="4" xfId="0" applyFont="1" applyFill="1" applyBorder="1" applyAlignment="1" applyProtection="1"/>
    <xf numFmtId="0" fontId="56" fillId="0" borderId="4"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0" fontId="56" fillId="0" borderId="13" xfId="0" applyFont="1" applyFill="1" applyBorder="1" applyAlignment="1" applyProtection="1">
      <alignment horizontal="center" vertical="center" readingOrder="2"/>
    </xf>
    <xf numFmtId="0" fontId="57" fillId="0" borderId="0" xfId="0" applyFont="1" applyFill="1" applyBorder="1" applyAlignment="1" applyProtection="1">
      <alignment vertical="center" wrapText="1"/>
    </xf>
    <xf numFmtId="20" fontId="0" fillId="0" borderId="0" xfId="0" applyNumberFormat="1" applyFill="1" applyProtection="1"/>
    <xf numFmtId="167" fontId="0" fillId="0" borderId="0" xfId="0" applyNumberFormat="1"/>
    <xf numFmtId="20" fontId="59" fillId="0" borderId="0" xfId="0" applyNumberFormat="1" applyFont="1" applyFill="1" applyProtection="1"/>
    <xf numFmtId="0" fontId="14" fillId="0" borderId="12" xfId="0" applyFont="1" applyFill="1" applyBorder="1" applyAlignment="1" applyProtection="1">
      <alignment horizontal="right" wrapText="1"/>
    </xf>
    <xf numFmtId="0" fontId="14" fillId="0" borderId="13" xfId="0" applyFont="1" applyFill="1" applyBorder="1" applyAlignment="1" applyProtection="1">
      <alignment horizontal="right" wrapText="1"/>
    </xf>
    <xf numFmtId="167" fontId="32" fillId="0" borderId="0" xfId="0" applyNumberFormat="1" applyFont="1" applyFill="1" applyBorder="1" applyAlignment="1" applyProtection="1">
      <alignment horizontal="center" vertical="center" shrinkToFit="1"/>
    </xf>
    <xf numFmtId="165" fontId="17" fillId="0" borderId="0" xfId="0" applyNumberFormat="1" applyFont="1" applyFill="1" applyBorder="1" applyAlignment="1" applyProtection="1">
      <alignment horizontal="right" vertical="center" wrapText="1"/>
    </xf>
    <xf numFmtId="165" fontId="17" fillId="0" borderId="35"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165" fontId="73" fillId="0" borderId="39" xfId="0" applyNumberFormat="1" applyFont="1" applyFill="1" applyBorder="1" applyAlignment="1" applyProtection="1">
      <alignment vertical="center" shrinkToFit="1"/>
    </xf>
    <xf numFmtId="3" fontId="75" fillId="0" borderId="33" xfId="0" applyNumberFormat="1" applyFont="1" applyFill="1" applyBorder="1" applyAlignment="1" applyProtection="1">
      <alignment horizontal="center" vertical="center" wrapText="1" shrinkToFit="1"/>
      <protection locked="0"/>
    </xf>
    <xf numFmtId="3" fontId="75" fillId="0" borderId="37" xfId="0" applyNumberFormat="1" applyFont="1" applyFill="1" applyBorder="1" applyAlignment="1" applyProtection="1">
      <alignment horizontal="center" vertical="center" wrapText="1" shrinkToFit="1"/>
      <protection locked="0"/>
    </xf>
    <xf numFmtId="3" fontId="75" fillId="0" borderId="37" xfId="0" applyNumberFormat="1" applyFont="1" applyFill="1" applyBorder="1" applyAlignment="1" applyProtection="1">
      <alignment vertical="center" shrinkToFit="1"/>
    </xf>
    <xf numFmtId="3" fontId="75" fillId="0" borderId="33" xfId="0" applyNumberFormat="1" applyFont="1" applyFill="1" applyBorder="1" applyAlignment="1" applyProtection="1">
      <alignment horizontal="center" vertical="center" shrinkToFit="1"/>
    </xf>
    <xf numFmtId="3" fontId="75" fillId="0" borderId="33" xfId="0" applyNumberFormat="1" applyFont="1" applyFill="1" applyBorder="1" applyAlignment="1" applyProtection="1">
      <alignment horizontal="center" vertical="center" wrapText="1" shrinkToFit="1" readingOrder="2"/>
      <protection locked="0"/>
    </xf>
    <xf numFmtId="0" fontId="2" fillId="4" borderId="42" xfId="0" applyFont="1" applyFill="1" applyBorder="1" applyAlignment="1" applyProtection="1">
      <alignment horizontal="center" vertical="center" wrapText="1"/>
    </xf>
    <xf numFmtId="0" fontId="2" fillId="4" borderId="40" xfId="0" applyFont="1" applyFill="1" applyBorder="1" applyAlignment="1" applyProtection="1">
      <alignment horizontal="center" vertical="center" wrapText="1"/>
    </xf>
    <xf numFmtId="0" fontId="2" fillId="4" borderId="43" xfId="0" applyFont="1" applyFill="1" applyBorder="1" applyAlignment="1" applyProtection="1">
      <alignment horizontal="center" vertical="center" wrapText="1"/>
    </xf>
    <xf numFmtId="0" fontId="14" fillId="0" borderId="46" xfId="0" applyFont="1" applyFill="1" applyBorder="1" applyAlignment="1" applyProtection="1">
      <alignment horizontal="center"/>
    </xf>
    <xf numFmtId="0" fontId="14" fillId="0" borderId="32" xfId="0" applyFont="1" applyFill="1" applyBorder="1" applyAlignment="1" applyProtection="1">
      <alignment horizontal="center"/>
    </xf>
    <xf numFmtId="0" fontId="14" fillId="0" borderId="47" xfId="0" applyFont="1" applyFill="1" applyBorder="1" applyAlignment="1" applyProtection="1">
      <alignment horizontal="center"/>
    </xf>
    <xf numFmtId="0" fontId="27" fillId="0" borderId="63" xfId="0" applyFont="1" applyFill="1" applyBorder="1" applyAlignment="1" applyProtection="1">
      <alignment horizontal="right" wrapText="1"/>
    </xf>
    <xf numFmtId="0" fontId="27" fillId="0" borderId="4" xfId="0" applyFont="1" applyFill="1" applyBorder="1" applyAlignment="1" applyProtection="1">
      <alignment horizontal="right" wrapText="1"/>
    </xf>
    <xf numFmtId="0" fontId="27" fillId="0" borderId="62" xfId="0" applyFont="1" applyFill="1" applyBorder="1" applyAlignment="1" applyProtection="1">
      <alignment horizontal="right" wrapText="1"/>
    </xf>
    <xf numFmtId="14" fontId="73" fillId="0" borderId="33" xfId="0" applyNumberFormat="1" applyFont="1" applyFill="1" applyBorder="1" applyAlignment="1" applyProtection="1">
      <alignment vertical="center"/>
      <protection locked="0"/>
    </xf>
    <xf numFmtId="20" fontId="73" fillId="0" borderId="38" xfId="0" applyNumberFormat="1" applyFont="1" applyFill="1" applyBorder="1" applyAlignment="1" applyProtection="1">
      <alignment vertical="center" shrinkToFit="1"/>
      <protection locked="0"/>
    </xf>
    <xf numFmtId="20" fontId="73" fillId="0" borderId="33" xfId="0" applyNumberFormat="1" applyFont="1" applyFill="1" applyBorder="1" applyAlignment="1" applyProtection="1">
      <alignment vertical="center" shrinkToFit="1"/>
      <protection locked="0"/>
    </xf>
    <xf numFmtId="20" fontId="73" fillId="0" borderId="37" xfId="0" applyNumberFormat="1" applyFont="1" applyFill="1" applyBorder="1" applyAlignment="1" applyProtection="1">
      <alignment vertical="center" shrinkToFit="1"/>
      <protection locked="0"/>
    </xf>
    <xf numFmtId="20" fontId="73" fillId="0" borderId="39" xfId="0" applyNumberFormat="1" applyFont="1" applyFill="1" applyBorder="1" applyAlignment="1" applyProtection="1">
      <alignment vertical="center" shrinkToFit="1"/>
      <protection locked="0"/>
    </xf>
    <xf numFmtId="0" fontId="58" fillId="0" borderId="72" xfId="0" applyFont="1" applyFill="1" applyBorder="1" applyAlignment="1" applyProtection="1">
      <alignment horizontal="right" wrapText="1"/>
    </xf>
    <xf numFmtId="0" fontId="58" fillId="0" borderId="39" xfId="0" applyFont="1" applyFill="1" applyBorder="1" applyAlignment="1" applyProtection="1">
      <alignment horizontal="right" wrapText="1"/>
    </xf>
    <xf numFmtId="0" fontId="58" fillId="0" borderId="73" xfId="0" applyFont="1" applyFill="1" applyBorder="1" applyAlignment="1" applyProtection="1">
      <alignment horizontal="right" wrapText="1"/>
    </xf>
    <xf numFmtId="165" fontId="74" fillId="0" borderId="37" xfId="0" applyNumberFormat="1" applyFont="1" applyFill="1" applyBorder="1" applyAlignment="1" applyProtection="1">
      <alignment horizontal="center" vertical="center" shrinkToFit="1"/>
    </xf>
    <xf numFmtId="165" fontId="74" fillId="0" borderId="39" xfId="0" applyNumberFormat="1" applyFont="1" applyFill="1" applyBorder="1" applyAlignment="1" applyProtection="1">
      <alignment horizontal="center" vertical="center" shrinkToFit="1"/>
    </xf>
    <xf numFmtId="165" fontId="74" fillId="0" borderId="38" xfId="0" applyNumberFormat="1" applyFont="1" applyFill="1" applyBorder="1" applyAlignment="1" applyProtection="1">
      <alignment horizontal="center" vertical="center" shrinkToFit="1"/>
    </xf>
    <xf numFmtId="165" fontId="73" fillId="5" borderId="37" xfId="0" applyNumberFormat="1" applyFont="1" applyFill="1" applyBorder="1" applyAlignment="1" applyProtection="1">
      <alignment horizontal="center" vertical="center" shrinkToFit="1"/>
      <protection locked="0"/>
    </xf>
    <xf numFmtId="165" fontId="73" fillId="5" borderId="39" xfId="0" applyNumberFormat="1" applyFont="1" applyFill="1" applyBorder="1" applyAlignment="1" applyProtection="1">
      <alignment horizontal="center" vertical="center" shrinkToFit="1"/>
      <protection locked="0"/>
    </xf>
    <xf numFmtId="165" fontId="73" fillId="5" borderId="38" xfId="0" applyNumberFormat="1" applyFont="1" applyFill="1" applyBorder="1" applyAlignment="1" applyProtection="1">
      <alignment horizontal="center" vertical="center" shrinkToFit="1"/>
      <protection locked="0"/>
    </xf>
    <xf numFmtId="49" fontId="35" fillId="2" borderId="72" xfId="0" applyNumberFormat="1" applyFont="1" applyFill="1" applyBorder="1" applyAlignment="1" applyProtection="1">
      <alignment horizontal="center" shrinkToFit="1"/>
      <protection locked="0"/>
    </xf>
    <xf numFmtId="49" fontId="31" fillId="2" borderId="39" xfId="0" applyNumberFormat="1" applyFont="1" applyFill="1" applyBorder="1" applyAlignment="1" applyProtection="1">
      <alignment horizontal="center" shrinkToFit="1"/>
      <protection locked="0"/>
    </xf>
    <xf numFmtId="49" fontId="31" fillId="2" borderId="73" xfId="0" applyNumberFormat="1" applyFont="1" applyFill="1" applyBorder="1" applyAlignment="1" applyProtection="1">
      <alignment horizontal="center" shrinkToFit="1"/>
      <protection locked="0"/>
    </xf>
    <xf numFmtId="49" fontId="35" fillId="2" borderId="72" xfId="0" applyNumberFormat="1" applyFont="1" applyFill="1" applyBorder="1" applyAlignment="1" applyProtection="1">
      <alignment horizontal="center" vertical="center" shrinkToFit="1"/>
      <protection locked="0"/>
    </xf>
    <xf numFmtId="49" fontId="31" fillId="2" borderId="39" xfId="0" applyNumberFormat="1" applyFont="1" applyFill="1" applyBorder="1" applyAlignment="1" applyProtection="1">
      <alignment horizontal="center" vertical="center" shrinkToFit="1"/>
      <protection locked="0"/>
    </xf>
    <xf numFmtId="49" fontId="31" fillId="2" borderId="73" xfId="0" applyNumberFormat="1" applyFont="1" applyFill="1" applyBorder="1" applyAlignment="1" applyProtection="1">
      <alignment horizontal="center" vertical="center" shrinkToFit="1"/>
      <protection locked="0"/>
    </xf>
    <xf numFmtId="20" fontId="73" fillId="0" borderId="11" xfId="0" applyNumberFormat="1" applyFont="1" applyFill="1" applyBorder="1" applyAlignment="1" applyProtection="1">
      <alignment vertical="center" shrinkToFit="1"/>
      <protection locked="0"/>
    </xf>
    <xf numFmtId="0" fontId="32" fillId="0" borderId="72" xfId="0" applyFont="1" applyFill="1" applyBorder="1" applyAlignment="1" applyProtection="1">
      <alignment horizontal="center" wrapText="1"/>
    </xf>
    <xf numFmtId="0" fontId="32" fillId="0" borderId="39" xfId="0" applyFont="1" applyFill="1" applyBorder="1" applyAlignment="1" applyProtection="1">
      <alignment horizontal="center" wrapText="1"/>
    </xf>
    <xf numFmtId="0" fontId="32" fillId="0" borderId="73" xfId="0" applyFont="1" applyFill="1" applyBorder="1" applyAlignment="1" applyProtection="1">
      <alignment horizontal="center" wrapText="1"/>
    </xf>
    <xf numFmtId="0" fontId="32" fillId="0" borderId="22"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32" fillId="0" borderId="9" xfId="0" applyFont="1" applyFill="1" applyBorder="1" applyAlignment="1" applyProtection="1">
      <alignment horizontal="center" wrapText="1"/>
    </xf>
    <xf numFmtId="0" fontId="32" fillId="0" borderId="64" xfId="0" applyFont="1" applyFill="1" applyBorder="1" applyAlignment="1" applyProtection="1">
      <alignment horizontal="center" wrapText="1"/>
    </xf>
    <xf numFmtId="0" fontId="32" fillId="0" borderId="13" xfId="0" applyFont="1" applyFill="1" applyBorder="1" applyAlignment="1" applyProtection="1">
      <alignment horizontal="center" wrapText="1"/>
    </xf>
    <xf numFmtId="0" fontId="32" fillId="0" borderId="16" xfId="0" applyFont="1" applyFill="1" applyBorder="1" applyAlignment="1" applyProtection="1">
      <alignment horizontal="center" wrapText="1"/>
    </xf>
    <xf numFmtId="0" fontId="14" fillId="0" borderId="44"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45" xfId="0" applyFont="1" applyFill="1" applyBorder="1" applyAlignment="1" applyProtection="1">
      <alignment horizontal="center" vertical="center"/>
    </xf>
    <xf numFmtId="0" fontId="58" fillId="0" borderId="63" xfId="0" applyFont="1" applyFill="1" applyBorder="1" applyAlignment="1" applyProtection="1">
      <alignment horizontal="right" wrapText="1"/>
    </xf>
    <xf numFmtId="0" fontId="58" fillId="0" borderId="4" xfId="0" applyFont="1" applyFill="1" applyBorder="1" applyAlignment="1" applyProtection="1">
      <alignment horizontal="right" wrapText="1"/>
    </xf>
    <xf numFmtId="0" fontId="58" fillId="0" borderId="62" xfId="0" applyFont="1" applyFill="1" applyBorder="1" applyAlignment="1" applyProtection="1">
      <alignment horizontal="right" wrapText="1"/>
    </xf>
    <xf numFmtId="0" fontId="58" fillId="0" borderId="64" xfId="0" applyFont="1" applyFill="1" applyBorder="1" applyAlignment="1" applyProtection="1">
      <alignment horizontal="right" wrapText="1"/>
    </xf>
    <xf numFmtId="0" fontId="58" fillId="0" borderId="13" xfId="0" applyFont="1" applyFill="1" applyBorder="1" applyAlignment="1" applyProtection="1">
      <alignment horizontal="right" wrapText="1"/>
    </xf>
    <xf numFmtId="0" fontId="58" fillId="0" borderId="16" xfId="0" applyFont="1" applyFill="1" applyBorder="1" applyAlignment="1" applyProtection="1">
      <alignment horizontal="right" wrapText="1"/>
    </xf>
    <xf numFmtId="0" fontId="14" fillId="0" borderId="12"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14" fillId="0" borderId="12" xfId="0" applyFont="1" applyFill="1" applyBorder="1" applyAlignment="1" applyProtection="1">
      <alignment horizontal="center" vertical="center" readingOrder="2"/>
    </xf>
    <xf numFmtId="0" fontId="14" fillId="0" borderId="13" xfId="0" applyFont="1" applyFill="1" applyBorder="1" applyAlignment="1" applyProtection="1">
      <alignment horizontal="center" vertical="center" readingOrder="2"/>
    </xf>
    <xf numFmtId="0" fontId="14" fillId="0" borderId="46" xfId="0" applyFont="1" applyFill="1" applyBorder="1" applyAlignment="1" applyProtection="1">
      <alignment horizontal="center" vertical="center"/>
    </xf>
    <xf numFmtId="0" fontId="14" fillId="0" borderId="32" xfId="0" applyFont="1" applyFill="1" applyBorder="1" applyAlignment="1" applyProtection="1">
      <alignment horizontal="center" vertical="center"/>
    </xf>
    <xf numFmtId="0" fontId="14" fillId="0" borderId="47" xfId="0" applyFont="1" applyFill="1" applyBorder="1" applyAlignment="1" applyProtection="1">
      <alignment horizontal="center" vertical="center"/>
    </xf>
    <xf numFmtId="0" fontId="49" fillId="0" borderId="0" xfId="0" applyFont="1" applyFill="1" applyAlignment="1" applyProtection="1">
      <alignment horizontal="center" vertical="center"/>
    </xf>
    <xf numFmtId="0" fontId="49" fillId="0" borderId="0" xfId="0" applyFont="1" applyFill="1" applyBorder="1" applyAlignment="1" applyProtection="1">
      <alignment horizontal="center" vertical="center"/>
    </xf>
    <xf numFmtId="0" fontId="36" fillId="3" borderId="4" xfId="0" applyFont="1" applyFill="1" applyBorder="1" applyAlignment="1" applyProtection="1">
      <alignment horizontal="center" vertical="center" shrinkToFit="1"/>
    </xf>
    <xf numFmtId="0" fontId="43" fillId="2" borderId="37" xfId="0" applyFont="1" applyFill="1" applyBorder="1" applyAlignment="1" applyProtection="1">
      <alignment horizontal="center" vertical="center" shrinkToFit="1"/>
      <protection locked="0"/>
    </xf>
    <xf numFmtId="0" fontId="43" fillId="2" borderId="39" xfId="0" applyFont="1" applyFill="1" applyBorder="1" applyAlignment="1" applyProtection="1">
      <alignment horizontal="center" vertical="center" shrinkToFit="1"/>
      <protection locked="0"/>
    </xf>
    <xf numFmtId="0" fontId="43" fillId="2" borderId="38" xfId="0" applyFont="1" applyFill="1" applyBorder="1" applyAlignment="1" applyProtection="1">
      <alignment horizontal="center" vertical="center" shrinkToFit="1"/>
      <protection locked="0"/>
    </xf>
    <xf numFmtId="0" fontId="14" fillId="0" borderId="44"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45"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43" fillId="2" borderId="44" xfId="0" applyFont="1" applyFill="1" applyBorder="1" applyAlignment="1" applyProtection="1">
      <alignment horizontal="center" vertical="center" shrinkToFit="1"/>
      <protection locked="0"/>
    </xf>
    <xf numFmtId="0" fontId="43" fillId="2" borderId="4" xfId="0" applyFont="1" applyFill="1" applyBorder="1" applyAlignment="1" applyProtection="1">
      <alignment horizontal="center" vertical="center" shrinkToFit="1"/>
      <protection locked="0"/>
    </xf>
    <xf numFmtId="0" fontId="43" fillId="2" borderId="45" xfId="0" applyFont="1" applyFill="1" applyBorder="1" applyAlignment="1" applyProtection="1">
      <alignment horizontal="center" vertical="center" shrinkToFit="1"/>
      <protection locked="0"/>
    </xf>
    <xf numFmtId="0" fontId="43" fillId="2" borderId="12" xfId="0" applyFont="1" applyFill="1" applyBorder="1" applyAlignment="1" applyProtection="1">
      <alignment horizontal="center" vertical="center" shrinkToFit="1"/>
      <protection locked="0"/>
    </xf>
    <xf numFmtId="0" fontId="43" fillId="2" borderId="13" xfId="0" applyFont="1" applyFill="1" applyBorder="1" applyAlignment="1" applyProtection="1">
      <alignment horizontal="center" vertical="center" shrinkToFit="1"/>
      <protection locked="0"/>
    </xf>
    <xf numFmtId="0" fontId="43" fillId="2" borderId="14" xfId="0" applyFont="1" applyFill="1" applyBorder="1" applyAlignment="1" applyProtection="1">
      <alignment horizontal="center" vertical="center" shrinkToFit="1"/>
      <protection locked="0"/>
    </xf>
    <xf numFmtId="0" fontId="55" fillId="2" borderId="37" xfId="0" applyFont="1" applyFill="1" applyBorder="1" applyAlignment="1" applyProtection="1">
      <alignment horizontal="center" vertical="center" shrinkToFit="1"/>
      <protection locked="0"/>
    </xf>
    <xf numFmtId="14" fontId="14" fillId="0" borderId="41" xfId="0" applyNumberFormat="1" applyFont="1" applyFill="1" applyBorder="1" applyAlignment="1" applyProtection="1">
      <alignment horizontal="center"/>
    </xf>
    <xf numFmtId="0" fontId="27" fillId="0" borderId="41" xfId="0" applyFont="1" applyFill="1" applyBorder="1" applyAlignment="1" applyProtection="1">
      <alignment horizontal="center"/>
    </xf>
    <xf numFmtId="167" fontId="40" fillId="2" borderId="68" xfId="0" applyNumberFormat="1" applyFont="1" applyFill="1" applyBorder="1" applyAlignment="1" applyProtection="1">
      <alignment horizontal="center" vertical="center" shrinkToFit="1"/>
      <protection locked="0"/>
    </xf>
    <xf numFmtId="167" fontId="40" fillId="2" borderId="69" xfId="0" applyNumberFormat="1" applyFont="1" applyFill="1" applyBorder="1" applyAlignment="1" applyProtection="1">
      <alignment horizontal="center" vertical="center" shrinkToFit="1"/>
      <protection locked="0"/>
    </xf>
    <xf numFmtId="167" fontId="40" fillId="2" borderId="70" xfId="0" applyNumberFormat="1" applyFont="1" applyFill="1" applyBorder="1" applyAlignment="1" applyProtection="1">
      <alignment horizontal="center" vertical="center" shrinkToFit="1"/>
      <protection locked="0"/>
    </xf>
    <xf numFmtId="0" fontId="54" fillId="0" borderId="63" xfId="0" applyFont="1" applyFill="1" applyBorder="1" applyAlignment="1" applyProtection="1">
      <alignment horizontal="right" wrapText="1"/>
    </xf>
    <xf numFmtId="0" fontId="54" fillId="0" borderId="4" xfId="0" applyFont="1" applyFill="1" applyBorder="1" applyAlignment="1" applyProtection="1">
      <alignment horizontal="right" wrapText="1"/>
    </xf>
    <xf numFmtId="0" fontId="54" fillId="0" borderId="62" xfId="0" applyFont="1" applyFill="1" applyBorder="1" applyAlignment="1" applyProtection="1">
      <alignment horizontal="right" wrapText="1"/>
    </xf>
    <xf numFmtId="0" fontId="52" fillId="0" borderId="37" xfId="0" applyFont="1" applyFill="1" applyBorder="1" applyAlignment="1" applyProtection="1">
      <alignment horizontal="center" vertical="center"/>
    </xf>
    <xf numFmtId="0" fontId="52" fillId="0" borderId="39" xfId="0" applyFont="1" applyFill="1" applyBorder="1" applyAlignment="1" applyProtection="1">
      <alignment horizontal="center" vertical="center"/>
    </xf>
    <xf numFmtId="0" fontId="52" fillId="0" borderId="38" xfId="0" applyFont="1" applyFill="1" applyBorder="1" applyAlignment="1" applyProtection="1">
      <alignment horizontal="center" vertical="center"/>
    </xf>
    <xf numFmtId="3" fontId="71" fillId="0" borderId="39" xfId="0" applyNumberFormat="1" applyFont="1" applyFill="1" applyBorder="1" applyAlignment="1" applyProtection="1">
      <alignment vertical="center" shrinkToFit="1"/>
      <protection locked="0"/>
    </xf>
    <xf numFmtId="0" fontId="76" fillId="0" borderId="39" xfId="0" applyFont="1" applyBorder="1" applyAlignment="1" applyProtection="1">
      <alignment vertical="center" shrinkToFit="1"/>
      <protection locked="0"/>
    </xf>
    <xf numFmtId="0" fontId="76" fillId="0" borderId="38" xfId="0" applyFont="1" applyBorder="1" applyAlignment="1" applyProtection="1">
      <alignment vertical="center" shrinkToFit="1"/>
      <protection locked="0"/>
    </xf>
    <xf numFmtId="3" fontId="75" fillId="0" borderId="11" xfId="0" applyNumberFormat="1" applyFont="1" applyFill="1" applyBorder="1" applyAlignment="1" applyProtection="1">
      <alignment horizontal="center" vertical="center" shrinkToFit="1"/>
      <protection locked="0"/>
    </xf>
    <xf numFmtId="4" fontId="4" fillId="2" borderId="51" xfId="0" applyNumberFormat="1" applyFont="1" applyFill="1" applyBorder="1" applyAlignment="1" applyProtection="1">
      <alignment vertical="center"/>
      <protection locked="0"/>
    </xf>
    <xf numFmtId="4" fontId="7" fillId="2" borderId="51" xfId="0" applyNumberFormat="1" applyFont="1" applyFill="1" applyBorder="1" applyAlignment="1" applyProtection="1">
      <alignment vertical="center"/>
      <protection locked="0"/>
    </xf>
    <xf numFmtId="4" fontId="12" fillId="0" borderId="51" xfId="0" applyNumberFormat="1" applyFont="1" applyFill="1" applyBorder="1" applyAlignment="1" applyProtection="1">
      <alignment horizontal="center" vertical="center"/>
    </xf>
    <xf numFmtId="14" fontId="4" fillId="2" borderId="51" xfId="0" applyNumberFormat="1" applyFont="1" applyFill="1" applyBorder="1" applyAlignment="1" applyProtection="1">
      <alignment vertical="center"/>
      <protection locked="0"/>
    </xf>
    <xf numFmtId="14" fontId="7" fillId="2" borderId="51" xfId="0" applyNumberFormat="1" applyFont="1" applyFill="1" applyBorder="1" applyAlignment="1" applyProtection="1">
      <alignment vertical="center"/>
      <protection locked="0"/>
    </xf>
    <xf numFmtId="1" fontId="4" fillId="2" borderId="51" xfId="0" applyNumberFormat="1" applyFont="1" applyFill="1" applyBorder="1" applyAlignment="1" applyProtection="1">
      <alignment vertical="center"/>
      <protection locked="0"/>
    </xf>
    <xf numFmtId="1" fontId="7" fillId="2" borderId="51" xfId="0" applyNumberFormat="1" applyFont="1" applyFill="1" applyBorder="1" applyAlignment="1" applyProtection="1">
      <alignment vertical="center"/>
      <protection locked="0"/>
    </xf>
    <xf numFmtId="3" fontId="4" fillId="2" borderId="51" xfId="0" applyNumberFormat="1" applyFont="1" applyFill="1" applyBorder="1" applyAlignment="1" applyProtection="1">
      <alignment vertical="center"/>
      <protection locked="0"/>
    </xf>
    <xf numFmtId="3" fontId="7" fillId="2" borderId="51" xfId="0" applyNumberFormat="1" applyFont="1" applyFill="1" applyBorder="1" applyAlignment="1" applyProtection="1">
      <alignment vertical="center"/>
      <protection locked="0"/>
    </xf>
    <xf numFmtId="3" fontId="7" fillId="0" borderId="90" xfId="0" applyNumberFormat="1" applyFont="1" applyFill="1" applyBorder="1" applyAlignment="1" applyProtection="1">
      <alignment horizontal="center" vertical="center"/>
      <protection locked="0"/>
    </xf>
    <xf numFmtId="3" fontId="7" fillId="0" borderId="91" xfId="0" applyNumberFormat="1" applyFont="1" applyFill="1" applyBorder="1" applyAlignment="1" applyProtection="1">
      <alignment horizontal="center" vertical="center"/>
      <protection locked="0"/>
    </xf>
    <xf numFmtId="3" fontId="7" fillId="0" borderId="92" xfId="0" applyNumberFormat="1" applyFont="1" applyFill="1" applyBorder="1" applyAlignment="1" applyProtection="1">
      <alignment horizontal="center" vertical="center"/>
      <protection locked="0"/>
    </xf>
    <xf numFmtId="1" fontId="4" fillId="0" borderId="90" xfId="0" applyNumberFormat="1" applyFont="1" applyFill="1" applyBorder="1" applyAlignment="1" applyProtection="1">
      <alignment horizontal="center" vertical="center"/>
      <protection locked="0"/>
    </xf>
    <xf numFmtId="1" fontId="4" fillId="0" borderId="91" xfId="0" applyNumberFormat="1" applyFont="1" applyFill="1" applyBorder="1" applyAlignment="1" applyProtection="1">
      <alignment horizontal="center" vertical="center"/>
      <protection locked="0"/>
    </xf>
    <xf numFmtId="1" fontId="4" fillId="0" borderId="92" xfId="0" applyNumberFormat="1" applyFont="1" applyFill="1" applyBorder="1" applyAlignment="1" applyProtection="1">
      <alignment horizontal="center" vertical="center"/>
      <protection locked="0"/>
    </xf>
    <xf numFmtId="4" fontId="7" fillId="0" borderId="90" xfId="0" applyNumberFormat="1" applyFont="1" applyFill="1" applyBorder="1" applyAlignment="1" applyProtection="1">
      <alignment horizontal="center" vertical="center"/>
      <protection locked="0"/>
    </xf>
    <xf numFmtId="4" fontId="7" fillId="0" borderId="91" xfId="0" applyNumberFormat="1" applyFont="1" applyFill="1" applyBorder="1" applyAlignment="1" applyProtection="1">
      <alignment horizontal="center" vertical="center"/>
      <protection locked="0"/>
    </xf>
    <xf numFmtId="4" fontId="7" fillId="0" borderId="92" xfId="0" applyNumberFormat="1" applyFont="1" applyFill="1" applyBorder="1" applyAlignment="1" applyProtection="1">
      <alignment horizontal="center" vertical="center"/>
      <protection locked="0"/>
    </xf>
    <xf numFmtId="0" fontId="12" fillId="0" borderId="51" xfId="0" applyFont="1" applyFill="1" applyBorder="1" applyAlignment="1" applyProtection="1">
      <alignment horizontal="center" vertical="center" wrapText="1"/>
    </xf>
    <xf numFmtId="3" fontId="31" fillId="0" borderId="0" xfId="0" applyNumberFormat="1" applyFont="1" applyFill="1" applyBorder="1" applyAlignment="1" applyProtection="1">
      <alignment horizontal="right" vertical="center" shrinkToFit="1" readingOrder="2"/>
    </xf>
    <xf numFmtId="164" fontId="12" fillId="0" borderId="0" xfId="0" applyNumberFormat="1" applyFont="1" applyFill="1" applyBorder="1" applyAlignment="1" applyProtection="1">
      <alignment horizontal="center" vertical="center" shrinkToFit="1"/>
    </xf>
    <xf numFmtId="164" fontId="30" fillId="0" borderId="0" xfId="0" applyNumberFormat="1" applyFont="1" applyFill="1" applyBorder="1" applyAlignment="1" applyProtection="1">
      <alignment horizontal="center" vertical="center" shrinkToFit="1"/>
    </xf>
    <xf numFmtId="0" fontId="24" fillId="0" borderId="35" xfId="0" applyFont="1" applyFill="1" applyBorder="1" applyAlignment="1" applyProtection="1">
      <alignment horizontal="center" vertical="center" wrapText="1"/>
    </xf>
    <xf numFmtId="0" fontId="24" fillId="0" borderId="44" xfId="0" applyFont="1" applyFill="1" applyBorder="1" applyAlignment="1" applyProtection="1">
      <alignment horizontal="center" vertical="center" wrapText="1" readingOrder="2"/>
    </xf>
    <xf numFmtId="0" fontId="24" fillId="0" borderId="4" xfId="0" applyFont="1" applyFill="1" applyBorder="1" applyAlignment="1" applyProtection="1">
      <alignment horizontal="center" vertical="center" wrapText="1" readingOrder="2"/>
    </xf>
    <xf numFmtId="0" fontId="24" fillId="0" borderId="45" xfId="0" applyFont="1" applyFill="1" applyBorder="1" applyAlignment="1" applyProtection="1">
      <alignment horizontal="center" vertical="center" wrapText="1" readingOrder="2"/>
    </xf>
    <xf numFmtId="0" fontId="24" fillId="0" borderId="96" xfId="0" applyFont="1" applyFill="1" applyBorder="1" applyAlignment="1" applyProtection="1">
      <alignment horizontal="center" vertical="center" wrapText="1" readingOrder="2"/>
    </xf>
    <xf numFmtId="0" fontId="24" fillId="0" borderId="97" xfId="0" applyFont="1" applyFill="1" applyBorder="1" applyAlignment="1" applyProtection="1">
      <alignment horizontal="center" vertical="center" wrapText="1" readingOrder="2"/>
    </xf>
    <xf numFmtId="0" fontId="24" fillId="0" borderId="26" xfId="0" applyFont="1" applyFill="1" applyBorder="1" applyAlignment="1" applyProtection="1">
      <alignment horizontal="center" vertical="center" wrapText="1" readingOrder="2"/>
    </xf>
    <xf numFmtId="0" fontId="27" fillId="0" borderId="57" xfId="0" applyFont="1" applyFill="1" applyBorder="1" applyAlignment="1" applyProtection="1">
      <alignment vertical="center" wrapText="1"/>
    </xf>
    <xf numFmtId="0" fontId="27" fillId="0" borderId="58" xfId="0" applyFont="1" applyFill="1" applyBorder="1" applyAlignment="1" applyProtection="1">
      <alignment vertical="center" wrapText="1"/>
    </xf>
    <xf numFmtId="0" fontId="4" fillId="2" borderId="51" xfId="0" applyFont="1" applyFill="1" applyBorder="1" applyAlignment="1" applyProtection="1">
      <alignment vertical="center" wrapText="1"/>
      <protection locked="0"/>
    </xf>
    <xf numFmtId="0" fontId="7" fillId="2" borderId="51" xfId="0" applyFont="1" applyFill="1" applyBorder="1" applyAlignment="1" applyProtection="1">
      <alignment vertical="center" wrapText="1"/>
      <protection locked="0"/>
    </xf>
    <xf numFmtId="0" fontId="27" fillId="0" borderId="93" xfId="0" applyFont="1" applyFill="1" applyBorder="1" applyAlignment="1" applyProtection="1">
      <alignment vertical="center" wrapText="1"/>
    </xf>
    <xf numFmtId="0" fontId="27" fillId="0" borderId="94" xfId="0" applyFont="1" applyFill="1" applyBorder="1" applyAlignment="1" applyProtection="1">
      <alignment vertical="center" wrapText="1"/>
    </xf>
    <xf numFmtId="0" fontId="27" fillId="0" borderId="95" xfId="0" applyFont="1" applyFill="1" applyBorder="1" applyAlignment="1" applyProtection="1">
      <alignment vertical="center" wrapText="1"/>
    </xf>
    <xf numFmtId="0" fontId="7" fillId="0" borderId="90" xfId="0" applyFont="1" applyFill="1" applyBorder="1" applyAlignment="1" applyProtection="1">
      <alignment horizontal="center" vertical="center" wrapText="1"/>
      <protection locked="0"/>
    </xf>
    <xf numFmtId="0" fontId="7" fillId="0" borderId="91" xfId="0" applyFont="1" applyFill="1" applyBorder="1" applyAlignment="1" applyProtection="1">
      <alignment horizontal="center" vertical="center" wrapText="1"/>
      <protection locked="0"/>
    </xf>
    <xf numFmtId="0" fontId="7" fillId="0" borderId="92" xfId="0" applyFont="1" applyFill="1" applyBorder="1" applyAlignment="1" applyProtection="1">
      <alignment horizontal="center" vertical="center" wrapText="1"/>
      <protection locked="0"/>
    </xf>
    <xf numFmtId="3" fontId="12" fillId="0" borderId="51" xfId="0" applyNumberFormat="1" applyFont="1" applyFill="1" applyBorder="1" applyAlignment="1" applyProtection="1">
      <alignment horizontal="center" vertical="center"/>
    </xf>
    <xf numFmtId="0" fontId="27" fillId="0" borderId="3" xfId="0" applyFont="1" applyFill="1" applyBorder="1" applyAlignment="1" applyProtection="1">
      <alignment vertical="center" wrapText="1"/>
    </xf>
    <xf numFmtId="0" fontId="27" fillId="0" borderId="2" xfId="0" applyFont="1" applyFill="1" applyBorder="1" applyAlignment="1" applyProtection="1">
      <alignment vertical="center" wrapText="1"/>
    </xf>
    <xf numFmtId="0" fontId="4" fillId="2" borderId="51" xfId="0" applyFont="1" applyFill="1" applyBorder="1" applyAlignment="1" applyProtection="1">
      <alignment horizontal="right" vertical="center" wrapText="1"/>
      <protection locked="0"/>
    </xf>
    <xf numFmtId="0" fontId="7" fillId="2" borderId="51" xfId="0" applyFont="1" applyFill="1" applyBorder="1" applyAlignment="1" applyProtection="1">
      <alignment horizontal="right" vertical="center" wrapText="1"/>
      <protection locked="0"/>
    </xf>
    <xf numFmtId="0" fontId="28" fillId="0" borderId="44" xfId="0" applyFont="1" applyFill="1" applyBorder="1" applyAlignment="1" applyProtection="1">
      <alignment horizontal="center" vertical="center" wrapText="1" readingOrder="2"/>
    </xf>
    <xf numFmtId="0" fontId="28" fillId="0" borderId="4" xfId="0" applyFont="1" applyFill="1" applyBorder="1" applyAlignment="1" applyProtection="1">
      <alignment horizontal="center" vertical="center" wrapText="1" readingOrder="2"/>
    </xf>
    <xf numFmtId="0" fontId="28" fillId="0" borderId="45" xfId="0" applyFont="1" applyFill="1" applyBorder="1" applyAlignment="1" applyProtection="1">
      <alignment horizontal="center" vertical="center" wrapText="1" readingOrder="2"/>
    </xf>
    <xf numFmtId="0" fontId="28" fillId="0" borderId="8" xfId="0" applyFont="1" applyFill="1" applyBorder="1" applyAlignment="1" applyProtection="1">
      <alignment horizontal="center" vertical="center" wrapText="1" readingOrder="2"/>
    </xf>
    <xf numFmtId="0" fontId="28" fillId="0" borderId="0" xfId="0" applyFont="1" applyFill="1" applyBorder="1" applyAlignment="1" applyProtection="1">
      <alignment horizontal="center" vertical="center" wrapText="1" readingOrder="2"/>
    </xf>
    <xf numFmtId="0" fontId="28" fillId="0" borderId="35" xfId="0" applyFont="1" applyFill="1" applyBorder="1" applyAlignment="1" applyProtection="1">
      <alignment horizontal="center" vertical="center" wrapText="1" readingOrder="2"/>
    </xf>
    <xf numFmtId="0" fontId="28" fillId="0" borderId="12" xfId="0" applyFont="1" applyFill="1" applyBorder="1" applyAlignment="1" applyProtection="1">
      <alignment horizontal="center" vertical="center" wrapText="1" readingOrder="2"/>
    </xf>
    <xf numFmtId="0" fontId="28" fillId="0" borderId="13" xfId="0" applyFont="1" applyFill="1" applyBorder="1" applyAlignment="1" applyProtection="1">
      <alignment horizontal="center" vertical="center" wrapText="1" readingOrder="2"/>
    </xf>
    <xf numFmtId="0" fontId="28" fillId="0" borderId="14" xfId="0" applyFont="1" applyFill="1" applyBorder="1" applyAlignment="1" applyProtection="1">
      <alignment horizontal="center" vertical="center" wrapText="1" readingOrder="2"/>
    </xf>
    <xf numFmtId="168" fontId="67" fillId="0" borderId="59" xfId="0" applyNumberFormat="1" applyFont="1" applyFill="1" applyBorder="1" applyAlignment="1" applyProtection="1">
      <alignment horizontal="center" vertical="center" shrinkToFit="1"/>
    </xf>
    <xf numFmtId="168" fontId="67" fillId="0" borderId="0" xfId="0" applyNumberFormat="1" applyFont="1" applyFill="1" applyBorder="1" applyAlignment="1" applyProtection="1">
      <alignment horizontal="center" vertical="center" shrinkToFit="1"/>
    </xf>
    <xf numFmtId="2" fontId="42" fillId="0" borderId="0" xfId="0" applyNumberFormat="1" applyFont="1" applyFill="1" applyBorder="1" applyAlignment="1" applyProtection="1">
      <alignment horizontal="center" vertical="center" shrinkToFit="1"/>
    </xf>
    <xf numFmtId="2" fontId="72" fillId="0" borderId="86" xfId="0" applyNumberFormat="1" applyFont="1" applyFill="1" applyBorder="1" applyAlignment="1" applyProtection="1">
      <alignment horizontal="center"/>
    </xf>
    <xf numFmtId="2" fontId="72" fillId="0" borderId="87" xfId="0" applyNumberFormat="1" applyFont="1" applyFill="1" applyBorder="1" applyAlignment="1" applyProtection="1">
      <alignment horizontal="center"/>
    </xf>
    <xf numFmtId="2" fontId="72" fillId="0" borderId="88" xfId="0" applyNumberFormat="1" applyFont="1" applyFill="1" applyBorder="1" applyAlignment="1" applyProtection="1">
      <alignment horizontal="center"/>
    </xf>
    <xf numFmtId="0" fontId="32" fillId="0" borderId="86" xfId="0" applyFont="1" applyFill="1" applyBorder="1" applyAlignment="1" applyProtection="1">
      <alignment horizontal="right" wrapText="1"/>
    </xf>
    <xf numFmtId="0" fontId="32" fillId="0" borderId="87" xfId="0" applyFont="1" applyFill="1" applyBorder="1" applyAlignment="1" applyProtection="1">
      <alignment horizontal="right" wrapText="1"/>
    </xf>
    <xf numFmtId="0" fontId="32" fillId="0" borderId="88" xfId="0" applyFont="1" applyFill="1" applyBorder="1" applyAlignment="1" applyProtection="1">
      <alignment horizontal="right" wrapText="1"/>
    </xf>
    <xf numFmtId="4" fontId="12" fillId="2" borderId="51" xfId="0" applyNumberFormat="1"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166" fontId="14" fillId="0" borderId="4" xfId="0" applyNumberFormat="1" applyFont="1" applyFill="1" applyBorder="1" applyAlignment="1" applyProtection="1">
      <alignment horizontal="center" vertical="center"/>
      <protection locked="0"/>
    </xf>
    <xf numFmtId="166" fontId="14" fillId="0" borderId="62" xfId="0" applyNumberFormat="1" applyFont="1" applyFill="1" applyBorder="1" applyAlignment="1" applyProtection="1">
      <alignment horizontal="center" vertical="center"/>
      <protection locked="0"/>
    </xf>
    <xf numFmtId="2" fontId="42" fillId="0" borderId="0" xfId="0" applyNumberFormat="1" applyFont="1" applyFill="1" applyBorder="1" applyAlignment="1" applyProtection="1">
      <alignment horizontal="right" vertical="center"/>
    </xf>
    <xf numFmtId="0" fontId="12" fillId="0" borderId="44"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shrinkToFit="1"/>
    </xf>
    <xf numFmtId="0" fontId="12" fillId="0" borderId="12" xfId="0" applyFont="1" applyFill="1" applyBorder="1" applyAlignment="1" applyProtection="1">
      <alignment horizontal="center" vertical="center" shrinkToFit="1"/>
    </xf>
    <xf numFmtId="0" fontId="12" fillId="0" borderId="13" xfId="0" applyFont="1" applyFill="1" applyBorder="1" applyAlignment="1" applyProtection="1">
      <alignment horizontal="center" vertical="center" shrinkToFit="1"/>
    </xf>
    <xf numFmtId="170" fontId="69" fillId="0" borderId="52" xfId="0" applyNumberFormat="1" applyFont="1" applyFill="1" applyBorder="1" applyAlignment="1" applyProtection="1">
      <alignment horizontal="center" vertical="center" shrinkToFit="1"/>
    </xf>
    <xf numFmtId="170" fontId="59" fillId="0" borderId="53" xfId="0" applyNumberFormat="1" applyFont="1" applyFill="1" applyBorder="1" applyProtection="1"/>
    <xf numFmtId="170" fontId="59" fillId="0" borderId="54" xfId="0" applyNumberFormat="1" applyFont="1" applyFill="1" applyBorder="1" applyProtection="1"/>
    <xf numFmtId="170" fontId="59" fillId="0" borderId="55" xfId="0" applyNumberFormat="1" applyFont="1" applyFill="1" applyBorder="1" applyProtection="1"/>
    <xf numFmtId="170" fontId="59" fillId="0" borderId="1" xfId="0" applyNumberFormat="1" applyFont="1" applyFill="1" applyBorder="1" applyProtection="1"/>
    <xf numFmtId="170" fontId="59" fillId="0" borderId="56" xfId="0" applyNumberFormat="1" applyFont="1" applyFill="1" applyBorder="1" applyProtection="1"/>
    <xf numFmtId="0" fontId="24" fillId="0" borderId="7"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8" fillId="0" borderId="44" xfId="0" applyFont="1" applyFill="1" applyBorder="1" applyAlignment="1" applyProtection="1">
      <alignment horizontal="center" vertical="justify" wrapText="1" readingOrder="2"/>
    </xf>
    <xf numFmtId="0" fontId="28" fillId="0" borderId="4" xfId="0" applyFont="1" applyFill="1" applyBorder="1" applyAlignment="1" applyProtection="1">
      <alignment horizontal="center" vertical="justify" wrapText="1" readingOrder="2"/>
    </xf>
    <xf numFmtId="0" fontId="28" fillId="0" borderId="45" xfId="0" applyFont="1" applyFill="1" applyBorder="1" applyAlignment="1" applyProtection="1">
      <alignment horizontal="center" vertical="justify" wrapText="1" readingOrder="2"/>
    </xf>
    <xf numFmtId="0" fontId="28" fillId="0" borderId="8" xfId="0" applyFont="1" applyFill="1" applyBorder="1" applyAlignment="1" applyProtection="1">
      <alignment horizontal="center" vertical="justify" wrapText="1" readingOrder="2"/>
    </xf>
    <xf numFmtId="0" fontId="28" fillId="0" borderId="0" xfId="0" applyFont="1" applyFill="1" applyBorder="1" applyAlignment="1" applyProtection="1">
      <alignment horizontal="center" vertical="justify" wrapText="1" readingOrder="2"/>
    </xf>
    <xf numFmtId="0" fontId="28" fillId="0" borderId="35" xfId="0" applyFont="1" applyFill="1" applyBorder="1" applyAlignment="1" applyProtection="1">
      <alignment horizontal="center" vertical="justify" wrapText="1" readingOrder="2"/>
    </xf>
    <xf numFmtId="0" fontId="28" fillId="0" borderId="12" xfId="0" applyFont="1" applyFill="1" applyBorder="1" applyAlignment="1" applyProtection="1">
      <alignment horizontal="center" vertical="justify" wrapText="1" readingOrder="2"/>
    </xf>
    <xf numFmtId="0" fontId="28" fillId="0" borderId="13" xfId="0" applyFont="1" applyFill="1" applyBorder="1" applyAlignment="1" applyProtection="1">
      <alignment horizontal="center" vertical="justify" wrapText="1" readingOrder="2"/>
    </xf>
    <xf numFmtId="0" fontId="28" fillId="0" borderId="14" xfId="0" applyFont="1" applyFill="1" applyBorder="1" applyAlignment="1" applyProtection="1">
      <alignment horizontal="center" vertical="justify" wrapText="1" readingOrder="2"/>
    </xf>
    <xf numFmtId="0" fontId="32" fillId="6" borderId="85" xfId="0" applyFont="1" applyFill="1" applyBorder="1" applyAlignment="1" applyProtection="1">
      <alignment horizontal="right" vertical="center" wrapText="1"/>
    </xf>
    <xf numFmtId="0" fontId="32" fillId="6" borderId="36" xfId="0" applyFont="1" applyFill="1" applyBorder="1" applyAlignment="1" applyProtection="1">
      <alignment horizontal="right" vertical="center" wrapText="1"/>
    </xf>
    <xf numFmtId="167" fontId="32" fillId="6" borderId="84" xfId="0" applyNumberFormat="1" applyFont="1" applyFill="1" applyBorder="1" applyAlignment="1" applyProtection="1">
      <alignment horizontal="center" vertical="center" shrinkToFit="1"/>
    </xf>
    <xf numFmtId="167" fontId="32" fillId="6" borderId="36" xfId="0" applyNumberFormat="1" applyFont="1" applyFill="1" applyBorder="1" applyAlignment="1" applyProtection="1">
      <alignment horizontal="center" vertical="center" shrinkToFit="1"/>
    </xf>
    <xf numFmtId="167" fontId="32" fillId="6" borderId="89" xfId="0" applyNumberFormat="1" applyFont="1" applyFill="1" applyBorder="1" applyAlignment="1" applyProtection="1">
      <alignment horizontal="center" vertical="center" shrinkToFit="1"/>
    </xf>
    <xf numFmtId="49" fontId="36" fillId="2" borderId="60" xfId="0" applyNumberFormat="1" applyFont="1" applyFill="1" applyBorder="1" applyAlignment="1" applyProtection="1">
      <alignment horizontal="center" vertical="center" shrinkToFit="1"/>
      <protection locked="0"/>
    </xf>
    <xf numFmtId="49" fontId="36" fillId="2" borderId="18" xfId="0" applyNumberFormat="1" applyFont="1" applyFill="1" applyBorder="1" applyAlignment="1" applyProtection="1">
      <alignment horizontal="center" vertical="center" shrinkToFit="1"/>
      <protection locked="0"/>
    </xf>
    <xf numFmtId="49" fontId="36" fillId="2" borderId="61" xfId="0" applyNumberFormat="1" applyFont="1" applyFill="1" applyBorder="1" applyAlignment="1" applyProtection="1">
      <alignment horizontal="center" vertical="center" shrinkToFit="1"/>
      <protection locked="0"/>
    </xf>
    <xf numFmtId="0" fontId="71" fillId="0" borderId="63" xfId="0" applyFont="1" applyFill="1" applyBorder="1" applyAlignment="1" applyProtection="1">
      <alignment horizontal="right" wrapText="1"/>
    </xf>
    <xf numFmtId="0" fontId="71" fillId="0" borderId="4" xfId="0" applyFont="1" applyFill="1" applyBorder="1" applyAlignment="1" applyProtection="1">
      <alignment horizontal="right" wrapText="1"/>
    </xf>
    <xf numFmtId="0" fontId="71" fillId="0" borderId="62" xfId="0" applyFont="1" applyFill="1" applyBorder="1" applyAlignment="1" applyProtection="1">
      <alignment horizontal="right" wrapText="1"/>
    </xf>
    <xf numFmtId="0" fontId="41" fillId="2" borderId="65" xfId="0" applyFont="1" applyFill="1" applyBorder="1" applyAlignment="1" applyProtection="1">
      <alignment horizontal="center" vertical="center" shrinkToFit="1"/>
      <protection locked="0"/>
    </xf>
    <xf numFmtId="0" fontId="41" fillId="2" borderId="66" xfId="0" applyFont="1" applyFill="1" applyBorder="1" applyAlignment="1" applyProtection="1">
      <alignment horizontal="center" vertical="center" shrinkToFit="1"/>
      <protection locked="0"/>
    </xf>
    <xf numFmtId="0" fontId="41" fillId="2" borderId="67" xfId="0" applyFont="1" applyFill="1" applyBorder="1" applyAlignment="1" applyProtection="1">
      <alignment horizontal="center" vertical="center" shrinkToFit="1"/>
      <protection locked="0"/>
    </xf>
    <xf numFmtId="0" fontId="14" fillId="0" borderId="64"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9" fillId="2" borderId="37" xfId="0" applyFont="1" applyFill="1" applyBorder="1" applyAlignment="1" applyProtection="1">
      <alignment horizontal="center" vertical="center" shrinkToFit="1"/>
      <protection locked="0"/>
    </xf>
    <xf numFmtId="0" fontId="41" fillId="2" borderId="39" xfId="0" applyFont="1" applyFill="1" applyBorder="1" applyAlignment="1" applyProtection="1">
      <alignment horizontal="center" vertical="center" shrinkToFit="1"/>
      <protection locked="0"/>
    </xf>
    <xf numFmtId="0" fontId="41" fillId="2" borderId="38" xfId="0" applyFont="1" applyFill="1" applyBorder="1" applyAlignment="1" applyProtection="1">
      <alignment horizontal="center" vertical="center" shrinkToFit="1"/>
      <protection locked="0"/>
    </xf>
    <xf numFmtId="0" fontId="0" fillId="0" borderId="0" xfId="0" applyFill="1" applyProtection="1"/>
    <xf numFmtId="0" fontId="22" fillId="0" borderId="48" xfId="0" applyFont="1" applyFill="1" applyBorder="1" applyAlignment="1" applyProtection="1">
      <alignment horizontal="center" wrapText="1"/>
    </xf>
    <xf numFmtId="0" fontId="22" fillId="0" borderId="49" xfId="0" applyFont="1" applyFill="1" applyBorder="1" applyAlignment="1" applyProtection="1">
      <alignment horizontal="center" wrapText="1"/>
    </xf>
    <xf numFmtId="0" fontId="22" fillId="0" borderId="50" xfId="0" applyFont="1" applyFill="1" applyBorder="1" applyAlignment="1" applyProtection="1">
      <alignment horizontal="center" wrapText="1"/>
    </xf>
    <xf numFmtId="0" fontId="22" fillId="0" borderId="22" xfId="0" applyFont="1" applyFill="1" applyBorder="1" applyAlignment="1" applyProtection="1">
      <alignment horizontal="center" wrapText="1"/>
    </xf>
    <xf numFmtId="0" fontId="22" fillId="0" borderId="0" xfId="0" applyFont="1" applyFill="1" applyBorder="1" applyAlignment="1" applyProtection="1">
      <alignment horizontal="center" wrapText="1"/>
    </xf>
    <xf numFmtId="0" fontId="22" fillId="0" borderId="9" xfId="0" applyFont="1" applyFill="1" applyBorder="1" applyAlignment="1" applyProtection="1">
      <alignment horizontal="center" wrapText="1"/>
    </xf>
    <xf numFmtId="167" fontId="40" fillId="3" borderId="68" xfId="0" applyNumberFormat="1" applyFont="1" applyFill="1" applyBorder="1" applyAlignment="1" applyProtection="1">
      <alignment horizontal="center" vertical="center" shrinkToFit="1"/>
    </xf>
    <xf numFmtId="167" fontId="40" fillId="3" borderId="69" xfId="0" applyNumberFormat="1" applyFont="1" applyFill="1" applyBorder="1" applyAlignment="1" applyProtection="1">
      <alignment horizontal="center" vertical="center" shrinkToFit="1"/>
    </xf>
    <xf numFmtId="167" fontId="40" fillId="3" borderId="70" xfId="0" applyNumberFormat="1" applyFont="1" applyFill="1" applyBorder="1" applyAlignment="1" applyProtection="1">
      <alignment horizontal="center" vertical="center" shrinkToFit="1"/>
    </xf>
    <xf numFmtId="0" fontId="70" fillId="0" borderId="63" xfId="0" applyFont="1" applyFill="1" applyBorder="1" applyAlignment="1" applyProtection="1">
      <alignment horizontal="right" wrapText="1"/>
    </xf>
    <xf numFmtId="0" fontId="13" fillId="0" borderId="22" xfId="0" applyFont="1" applyFill="1" applyBorder="1" applyAlignment="1" applyProtection="1">
      <alignment horizontal="right" wrapText="1"/>
    </xf>
    <xf numFmtId="0" fontId="54" fillId="0" borderId="0" xfId="0" applyFont="1" applyFill="1" applyBorder="1" applyAlignment="1" applyProtection="1">
      <alignment horizontal="right" wrapText="1"/>
    </xf>
    <xf numFmtId="0" fontId="54" fillId="0" borderId="9" xfId="0" applyFont="1" applyFill="1" applyBorder="1" applyAlignment="1" applyProtection="1">
      <alignment horizontal="right" wrapText="1"/>
    </xf>
    <xf numFmtId="0" fontId="27" fillId="0" borderId="48" xfId="0" applyFont="1" applyFill="1" applyBorder="1" applyAlignment="1" applyProtection="1">
      <alignment horizontal="right" wrapText="1"/>
    </xf>
    <xf numFmtId="0" fontId="27" fillId="0" borderId="49" xfId="0" applyFont="1" applyFill="1" applyBorder="1" applyAlignment="1" applyProtection="1">
      <alignment horizontal="right" wrapText="1"/>
    </xf>
    <xf numFmtId="0" fontId="27" fillId="0" borderId="50" xfId="0" applyFont="1" applyFill="1" applyBorder="1" applyAlignment="1" applyProtection="1">
      <alignment horizontal="right" wrapText="1"/>
    </xf>
    <xf numFmtId="170" fontId="39" fillId="2" borderId="65" xfId="0" applyNumberFormat="1" applyFont="1" applyFill="1" applyBorder="1" applyAlignment="1" applyProtection="1">
      <alignment horizontal="center" vertical="center" shrinkToFit="1"/>
      <protection locked="0"/>
    </xf>
    <xf numFmtId="170" fontId="39" fillId="2" borderId="66" xfId="0" applyNumberFormat="1" applyFont="1" applyFill="1" applyBorder="1" applyAlignment="1" applyProtection="1">
      <alignment horizontal="center" vertical="center" shrinkToFit="1"/>
      <protection locked="0"/>
    </xf>
    <xf numFmtId="170" fontId="39" fillId="2" borderId="67" xfId="0" applyNumberFormat="1" applyFont="1" applyFill="1" applyBorder="1" applyAlignment="1" applyProtection="1">
      <alignment horizontal="center" vertical="center" shrinkToFit="1"/>
      <protection locked="0"/>
    </xf>
    <xf numFmtId="166" fontId="14" fillId="2" borderId="18" xfId="0" applyNumberFormat="1" applyFont="1" applyFill="1" applyBorder="1" applyAlignment="1" applyProtection="1">
      <alignment horizontal="center" vertical="center" shrinkToFit="1"/>
      <protection locked="0"/>
    </xf>
    <xf numFmtId="0" fontId="0" fillId="0" borderId="0" xfId="0" applyFill="1" applyAlignment="1" applyProtection="1"/>
    <xf numFmtId="3" fontId="75" fillId="0" borderId="37" xfId="0" applyNumberFormat="1" applyFont="1" applyFill="1" applyBorder="1" applyAlignment="1" applyProtection="1">
      <alignment horizontal="center" vertical="center" shrinkToFit="1"/>
      <protection locked="0"/>
    </xf>
    <xf numFmtId="3" fontId="75" fillId="0" borderId="38" xfId="0" applyNumberFormat="1" applyFont="1" applyFill="1" applyBorder="1" applyAlignment="1" applyProtection="1">
      <alignment horizontal="center" vertical="center" shrinkToFit="1"/>
      <protection locked="0"/>
    </xf>
    <xf numFmtId="0" fontId="14" fillId="0" borderId="76" xfId="0" applyFont="1" applyFill="1" applyBorder="1" applyAlignment="1" applyProtection="1">
      <alignment horizontal="center" vertical="center"/>
    </xf>
    <xf numFmtId="0" fontId="14" fillId="0" borderId="77" xfId="0" applyFont="1" applyFill="1" applyBorder="1" applyAlignment="1" applyProtection="1">
      <alignment horizontal="center" vertical="center"/>
    </xf>
    <xf numFmtId="0" fontId="14" fillId="0" borderId="78" xfId="0" applyFont="1" applyFill="1" applyBorder="1" applyAlignment="1" applyProtection="1">
      <alignment horizontal="center" vertical="center"/>
    </xf>
    <xf numFmtId="0" fontId="14" fillId="0" borderId="37" xfId="0" applyFont="1" applyFill="1" applyBorder="1" applyAlignment="1" applyProtection="1">
      <alignment horizontal="center" vertical="center" readingOrder="2"/>
    </xf>
    <xf numFmtId="0" fontId="14" fillId="0" borderId="39" xfId="0" applyFont="1" applyFill="1" applyBorder="1" applyAlignment="1" applyProtection="1">
      <alignment horizontal="center" vertical="center" readingOrder="2"/>
    </xf>
    <xf numFmtId="0" fontId="14" fillId="0" borderId="38" xfId="0" applyFont="1" applyFill="1" applyBorder="1" applyAlignment="1" applyProtection="1">
      <alignment horizontal="center" vertical="center" readingOrder="2"/>
    </xf>
    <xf numFmtId="0" fontId="14" fillId="0" borderId="14" xfId="0" applyFont="1" applyFill="1" applyBorder="1" applyAlignment="1" applyProtection="1">
      <alignment horizontal="center" vertical="center" readingOrder="2"/>
    </xf>
    <xf numFmtId="0" fontId="14" fillId="0" borderId="8"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35" xfId="0" applyFont="1" applyFill="1" applyBorder="1" applyAlignment="1" applyProtection="1">
      <alignment horizontal="center" vertical="center"/>
    </xf>
    <xf numFmtId="0" fontId="14" fillId="0" borderId="44"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45" xfId="0" applyFont="1" applyFill="1" applyBorder="1" applyAlignment="1" applyProtection="1">
      <alignment vertical="center"/>
    </xf>
    <xf numFmtId="3" fontId="14" fillId="0" borderId="13" xfId="0" applyNumberFormat="1" applyFont="1" applyFill="1" applyBorder="1" applyAlignment="1" applyProtection="1">
      <alignment horizontal="center" vertical="center" readingOrder="2"/>
    </xf>
    <xf numFmtId="3" fontId="14" fillId="0" borderId="14" xfId="0" applyNumberFormat="1" applyFont="1" applyFill="1" applyBorder="1" applyAlignment="1" applyProtection="1">
      <alignment horizontal="center" vertical="center" readingOrder="2"/>
    </xf>
    <xf numFmtId="0" fontId="14" fillId="0" borderId="74" xfId="0" applyFont="1" applyFill="1" applyBorder="1" applyAlignment="1" applyProtection="1">
      <alignment horizontal="center"/>
    </xf>
    <xf numFmtId="0" fontId="14" fillId="0" borderId="75" xfId="0" applyFont="1" applyFill="1" applyBorder="1" applyAlignment="1" applyProtection="1">
      <alignment horizontal="center" vertical="center"/>
    </xf>
    <xf numFmtId="3" fontId="22" fillId="0" borderId="37" xfId="0" applyNumberFormat="1" applyFont="1" applyFill="1" applyBorder="1" applyAlignment="1" applyProtection="1">
      <alignment horizontal="center" vertical="center" readingOrder="2"/>
    </xf>
    <xf numFmtId="3" fontId="22" fillId="0" borderId="39" xfId="0" applyNumberFormat="1" applyFont="1" applyFill="1" applyBorder="1" applyAlignment="1" applyProtection="1">
      <alignment horizontal="center" vertical="center" readingOrder="2"/>
    </xf>
    <xf numFmtId="3" fontId="22" fillId="0" borderId="79" xfId="0" applyNumberFormat="1" applyFont="1" applyFill="1" applyBorder="1" applyAlignment="1" applyProtection="1">
      <alignment horizontal="center" vertical="center" readingOrder="2"/>
    </xf>
    <xf numFmtId="3" fontId="14" fillId="0" borderId="12" xfId="0" applyNumberFormat="1" applyFont="1" applyFill="1" applyBorder="1" applyAlignment="1" applyProtection="1">
      <alignment horizontal="center" vertical="top"/>
    </xf>
    <xf numFmtId="3" fontId="14" fillId="0" borderId="14" xfId="0" applyNumberFormat="1" applyFont="1" applyFill="1" applyBorder="1" applyAlignment="1" applyProtection="1">
      <alignment horizontal="center" vertical="top"/>
    </xf>
    <xf numFmtId="0" fontId="14" fillId="0" borderId="34" xfId="0" applyFont="1" applyFill="1" applyBorder="1" applyAlignment="1" applyProtection="1">
      <alignment horizontal="center" vertical="top" wrapText="1"/>
    </xf>
    <xf numFmtId="0" fontId="14" fillId="0" borderId="11" xfId="0" applyFont="1" applyFill="1" applyBorder="1" applyAlignment="1" applyProtection="1">
      <alignment horizontal="center" vertical="top" wrapText="1"/>
    </xf>
    <xf numFmtId="3" fontId="14" fillId="0" borderId="44" xfId="0" applyNumberFormat="1" applyFont="1" applyFill="1" applyBorder="1" applyAlignment="1" applyProtection="1">
      <alignment horizontal="center" vertical="top"/>
    </xf>
    <xf numFmtId="3" fontId="14" fillId="0" borderId="45" xfId="0" applyNumberFormat="1" applyFont="1" applyFill="1" applyBorder="1" applyAlignment="1" applyProtection="1">
      <alignment horizontal="center" vertical="top"/>
    </xf>
    <xf numFmtId="0" fontId="23" fillId="6" borderId="37" xfId="0" applyFont="1" applyFill="1" applyBorder="1" applyAlignment="1" applyProtection="1">
      <alignment horizontal="right" vertical="center" wrapText="1"/>
    </xf>
    <xf numFmtId="0" fontId="23" fillId="6" borderId="39" xfId="0" applyFont="1" applyFill="1" applyBorder="1" applyAlignment="1" applyProtection="1">
      <alignment horizontal="right" vertical="center" wrapText="1"/>
    </xf>
    <xf numFmtId="166" fontId="22" fillId="2" borderId="18" xfId="0" applyNumberFormat="1" applyFont="1" applyFill="1" applyBorder="1" applyAlignment="1" applyProtection="1">
      <alignment horizontal="center" vertical="center" shrinkToFit="1"/>
      <protection locked="0"/>
    </xf>
    <xf numFmtId="166" fontId="22" fillId="2" borderId="71" xfId="0" applyNumberFormat="1" applyFont="1" applyFill="1" applyBorder="1" applyAlignment="1" applyProtection="1">
      <alignment horizontal="center" vertical="center" shrinkToFit="1"/>
      <protection locked="0"/>
    </xf>
    <xf numFmtId="0" fontId="58" fillId="0" borderId="72" xfId="0" applyFont="1" applyFill="1" applyBorder="1" applyAlignment="1" applyProtection="1">
      <alignment horizontal="center" wrapText="1"/>
    </xf>
    <xf numFmtId="0" fontId="58" fillId="0" borderId="39" xfId="0" applyFont="1" applyFill="1" applyBorder="1" applyAlignment="1" applyProtection="1">
      <alignment horizontal="center" wrapText="1"/>
    </xf>
    <xf numFmtId="0" fontId="58" fillId="0" borderId="73" xfId="0" applyFont="1" applyFill="1" applyBorder="1" applyAlignment="1" applyProtection="1">
      <alignment horizontal="center" wrapText="1"/>
    </xf>
    <xf numFmtId="14" fontId="58" fillId="2" borderId="72" xfId="0" applyNumberFormat="1" applyFont="1" applyFill="1" applyBorder="1" applyAlignment="1" applyProtection="1">
      <alignment horizontal="center" vertical="center" shrinkToFit="1"/>
      <protection locked="0"/>
    </xf>
    <xf numFmtId="14" fontId="31" fillId="2" borderId="39" xfId="0" applyNumberFormat="1" applyFont="1" applyFill="1" applyBorder="1" applyAlignment="1" applyProtection="1">
      <alignment horizontal="center" vertical="center" shrinkToFit="1"/>
      <protection locked="0"/>
    </xf>
    <xf numFmtId="14" fontId="31" fillId="2" borderId="73"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wrapText="1"/>
    </xf>
    <xf numFmtId="1" fontId="12" fillId="6" borderId="37" xfId="0" applyNumberFormat="1" applyFont="1" applyFill="1" applyBorder="1" applyAlignment="1" applyProtection="1">
      <alignment horizontal="center" vertical="center" shrinkToFit="1"/>
    </xf>
    <xf numFmtId="1" fontId="12" fillId="6" borderId="39" xfId="0" applyNumberFormat="1" applyFont="1" applyFill="1" applyBorder="1" applyAlignment="1" applyProtection="1">
      <alignment horizontal="center" vertical="center" shrinkToFit="1"/>
    </xf>
    <xf numFmtId="1" fontId="12" fillId="6" borderId="38" xfId="0" applyNumberFormat="1" applyFont="1" applyFill="1" applyBorder="1" applyAlignment="1" applyProtection="1">
      <alignment horizontal="center" vertical="center" shrinkToFit="1"/>
    </xf>
    <xf numFmtId="0" fontId="23" fillId="6" borderId="44" xfId="0" applyFont="1" applyFill="1" applyBorder="1" applyAlignment="1" applyProtection="1">
      <alignment horizontal="right" vertical="center" wrapText="1"/>
    </xf>
    <xf numFmtId="0" fontId="23" fillId="6" borderId="4" xfId="0" applyFont="1" applyFill="1" applyBorder="1" applyAlignment="1" applyProtection="1">
      <alignment horizontal="right" vertical="center" wrapText="1"/>
    </xf>
    <xf numFmtId="167" fontId="12" fillId="6" borderId="44" xfId="0" applyNumberFormat="1" applyFont="1" applyFill="1" applyBorder="1" applyAlignment="1" applyProtection="1">
      <alignment horizontal="center" vertical="center" shrinkToFit="1"/>
    </xf>
    <xf numFmtId="167" fontId="12" fillId="6" borderId="4" xfId="0" applyNumberFormat="1" applyFont="1" applyFill="1" applyBorder="1" applyAlignment="1" applyProtection="1">
      <alignment horizontal="center" vertical="center" shrinkToFit="1"/>
    </xf>
    <xf numFmtId="167" fontId="12" fillId="6" borderId="45" xfId="0" applyNumberFormat="1" applyFont="1" applyFill="1" applyBorder="1" applyAlignment="1" applyProtection="1">
      <alignment horizontal="center" vertical="center" shrinkToFit="1"/>
    </xf>
    <xf numFmtId="165" fontId="17" fillId="0" borderId="82" xfId="0" applyNumberFormat="1" applyFont="1" applyFill="1" applyBorder="1" applyAlignment="1" applyProtection="1">
      <alignment horizontal="right" vertical="center" wrapText="1"/>
    </xf>
    <xf numFmtId="165" fontId="17" fillId="0" borderId="83" xfId="0" applyNumberFormat="1" applyFont="1" applyFill="1" applyBorder="1" applyAlignment="1" applyProtection="1">
      <alignment horizontal="right" vertical="center" wrapText="1"/>
    </xf>
    <xf numFmtId="170" fontId="18" fillId="6" borderId="80" xfId="0" applyNumberFormat="1" applyFont="1" applyFill="1" applyBorder="1" applyAlignment="1" applyProtection="1">
      <alignment horizontal="center" vertical="center" shrinkToFit="1"/>
    </xf>
    <xf numFmtId="170" fontId="18" fillId="6" borderId="81" xfId="0" applyNumberFormat="1" applyFont="1" applyFill="1" applyBorder="1" applyAlignment="1" applyProtection="1">
      <alignment horizontal="center" vertical="center" shrinkToFit="1"/>
    </xf>
    <xf numFmtId="0" fontId="35" fillId="0" borderId="72" xfId="0" applyFont="1" applyFill="1" applyBorder="1" applyAlignment="1" applyProtection="1">
      <alignment horizontal="right" wrapText="1"/>
    </xf>
  </cellXfs>
  <cellStyles count="1">
    <cellStyle name="Normal" xfId="0" builtinId="0"/>
  </cellStyles>
  <dxfs count="2">
    <dxf>
      <fill>
        <gradientFill degree="90">
          <stop position="0">
            <color rgb="FFFFC000"/>
          </stop>
          <stop position="1">
            <color rgb="FFFF0000"/>
          </stop>
        </gradientFill>
      </fill>
    </dxf>
    <dxf>
      <font>
        <condense val="0"/>
        <extend val="0"/>
        <color rgb="FF9C0006"/>
      </font>
      <fill>
        <patternFill>
          <bgColor rgb="FFFFC7CE"/>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31</xdr:col>
      <xdr:colOff>200523</xdr:colOff>
      <xdr:row>41</xdr:row>
      <xdr:rowOff>14287</xdr:rowOff>
    </xdr:from>
    <xdr:to>
      <xdr:col>34</xdr:col>
      <xdr:colOff>4911</xdr:colOff>
      <xdr:row>43</xdr:row>
      <xdr:rowOff>221956</xdr:rowOff>
    </xdr:to>
    <xdr:sp macro="" textlink="">
      <xdr:nvSpPr>
        <xdr:cNvPr id="3" name="חץ למטה 2"/>
        <xdr:cNvSpPr/>
      </xdr:nvSpPr>
      <xdr:spPr>
        <a:xfrm>
          <a:off x="25610323" y="14287500"/>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D57"/>
  <sheetViews>
    <sheetView showGridLines="0" rightToLeft="1" tabSelected="1" zoomScale="70" zoomScaleNormal="70" workbookViewId="0">
      <selection activeCell="BD4" sqref="BD4:BO4"/>
    </sheetView>
  </sheetViews>
  <sheetFormatPr defaultColWidth="1.140625" defaultRowHeight="12.75" x14ac:dyDescent="0.2"/>
  <cols>
    <col min="1" max="1" width="2.42578125" style="2" customWidth="1"/>
    <col min="2" max="6" width="2" style="2" customWidth="1"/>
    <col min="7" max="7" width="1.7109375" style="2" customWidth="1"/>
    <col min="8" max="8" width="3.85546875" style="2" customWidth="1"/>
    <col min="9" max="9" width="3.42578125" style="2" customWidth="1"/>
    <col min="10" max="10" width="2.28515625" style="2" customWidth="1"/>
    <col min="11" max="11" width="3" style="80" customWidth="1"/>
    <col min="12" max="14" width="4.42578125" style="2" customWidth="1"/>
    <col min="15" max="15" width="1.7109375" style="2" customWidth="1"/>
    <col min="16" max="16" width="2.85546875" style="2" customWidth="1"/>
    <col min="17" max="17" width="1.140625" style="2" customWidth="1"/>
    <col min="18" max="18" width="7" style="2" customWidth="1"/>
    <col min="19" max="19" width="2.7109375" style="2" customWidth="1"/>
    <col min="20" max="20" width="1.85546875" style="2" customWidth="1"/>
    <col min="21" max="21" width="5.42578125" style="2" customWidth="1"/>
    <col min="22" max="22" width="2" style="2" customWidth="1"/>
    <col min="23" max="23" width="0.85546875" style="2" customWidth="1"/>
    <col min="24" max="24" width="6.140625" style="2" customWidth="1"/>
    <col min="25" max="26" width="1.7109375" style="2" customWidth="1"/>
    <col min="27" max="27" width="2.28515625" style="2" customWidth="1"/>
    <col min="28" max="28" width="5.5703125" style="2" customWidth="1"/>
    <col min="29" max="29" width="3.140625" style="19" customWidth="1"/>
    <col min="30" max="30" width="1.42578125" style="19" customWidth="1"/>
    <col min="31" max="31" width="6.140625" style="19" customWidth="1"/>
    <col min="32" max="32" width="4.5703125" style="19" customWidth="1"/>
    <col min="33" max="33" width="3.7109375" style="19" customWidth="1"/>
    <col min="34" max="34" width="1.42578125" style="19" customWidth="1"/>
    <col min="35" max="36" width="9.7109375" style="122" customWidth="1"/>
    <col min="37" max="37" width="2.42578125" style="19" customWidth="1"/>
    <col min="38" max="38" width="5" style="19" customWidth="1"/>
    <col min="39" max="39" width="7.5703125" style="19" customWidth="1"/>
    <col min="40" max="40" width="11.7109375" style="19" customWidth="1"/>
    <col min="41" max="42" width="1.5703125" style="2" customWidth="1"/>
    <col min="43" max="46" width="2" style="2" customWidth="1"/>
    <col min="47" max="48" width="2.85546875" style="14" customWidth="1"/>
    <col min="49" max="62" width="2" style="2" customWidth="1"/>
    <col min="63" max="66" width="1.28515625" style="2" customWidth="1"/>
    <col min="67" max="67" width="5.5703125" style="2" customWidth="1"/>
    <col min="68" max="68" width="3.85546875" style="94" customWidth="1"/>
    <col min="69" max="69" width="7.28515625" style="94" hidden="1" customWidth="1"/>
    <col min="70" max="70" width="5.7109375" style="94" hidden="1" customWidth="1"/>
    <col min="71" max="73" width="2" style="94" hidden="1" customWidth="1"/>
    <col min="74" max="74" width="15.28515625" style="94" hidden="1" customWidth="1"/>
    <col min="75" max="82" width="2" style="94" customWidth="1"/>
    <col min="83" max="182" width="1.140625" style="2" customWidth="1"/>
    <col min="183" max="16384" width="1.140625" style="2"/>
  </cols>
  <sheetData>
    <row r="1" spans="1:108" ht="3" customHeight="1" x14ac:dyDescent="0.2">
      <c r="J1" s="15"/>
      <c r="K1" s="16"/>
      <c r="L1" s="16"/>
      <c r="M1" s="16"/>
      <c r="N1" s="16"/>
      <c r="O1" s="16"/>
      <c r="P1" s="16"/>
      <c r="Q1" s="16"/>
      <c r="R1" s="16"/>
      <c r="S1" s="16"/>
      <c r="T1" s="16"/>
      <c r="U1" s="16"/>
      <c r="V1" s="16"/>
      <c r="W1" s="16"/>
      <c r="X1" s="16"/>
      <c r="Y1" s="16"/>
      <c r="Z1" s="16"/>
      <c r="AA1" s="16"/>
      <c r="AB1" s="16"/>
      <c r="AC1" s="17"/>
      <c r="AD1" s="17"/>
      <c r="AE1" s="17"/>
      <c r="AF1" s="17"/>
      <c r="AG1" s="17"/>
      <c r="AH1" s="17"/>
      <c r="AI1" s="15"/>
      <c r="AJ1" s="18"/>
      <c r="AK1" s="16"/>
      <c r="AL1" s="16"/>
      <c r="AM1" s="16"/>
      <c r="AN1" s="16"/>
      <c r="AO1" s="16"/>
      <c r="AP1" s="16"/>
      <c r="AQ1" s="16"/>
      <c r="AR1" s="16"/>
      <c r="AS1" s="16"/>
      <c r="AT1" s="16"/>
      <c r="AU1" s="18"/>
      <c r="AV1" s="18"/>
      <c r="AW1" s="16"/>
      <c r="AX1" s="16"/>
      <c r="AY1" s="16"/>
      <c r="AZ1" s="16"/>
      <c r="BA1" s="16"/>
      <c r="BB1" s="16"/>
      <c r="BC1" s="16"/>
      <c r="BD1" s="17"/>
      <c r="BE1" s="17"/>
      <c r="BF1" s="17"/>
      <c r="BG1" s="17"/>
    </row>
    <row r="2" spans="1:108" s="124" customFormat="1" ht="22.5" x14ac:dyDescent="0.3">
      <c r="A2" s="201" t="s">
        <v>78</v>
      </c>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2" t="s">
        <v>59</v>
      </c>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row>
    <row r="3" spans="1:108" ht="24.95" customHeight="1" x14ac:dyDescent="0.2">
      <c r="A3" s="207" t="s">
        <v>84</v>
      </c>
      <c r="B3" s="208"/>
      <c r="C3" s="208"/>
      <c r="D3" s="208"/>
      <c r="E3" s="208"/>
      <c r="F3" s="208"/>
      <c r="G3" s="208"/>
      <c r="H3" s="209"/>
      <c r="J3" s="213" t="s">
        <v>34</v>
      </c>
      <c r="K3" s="214"/>
      <c r="L3" s="215"/>
      <c r="M3" s="204" t="s">
        <v>42</v>
      </c>
      <c r="N3" s="205"/>
      <c r="O3" s="205"/>
      <c r="P3" s="205"/>
      <c r="Q3" s="205"/>
      <c r="R3" s="205"/>
      <c r="S3" s="205"/>
      <c r="T3" s="204" t="s">
        <v>43</v>
      </c>
      <c r="U3" s="205"/>
      <c r="V3" s="205"/>
      <c r="W3" s="205"/>
      <c r="X3" s="205"/>
      <c r="Y3" s="205"/>
      <c r="Z3" s="205"/>
      <c r="AA3" s="205"/>
      <c r="AB3" s="205"/>
      <c r="AC3" s="205"/>
      <c r="AD3" s="205"/>
      <c r="AE3" s="205"/>
      <c r="AF3" s="204" t="s">
        <v>37</v>
      </c>
      <c r="AG3" s="205"/>
      <c r="AH3" s="205"/>
      <c r="AI3" s="205"/>
      <c r="AJ3" s="205"/>
      <c r="AK3" s="205"/>
      <c r="AL3" s="205"/>
      <c r="AM3" s="205"/>
      <c r="AN3" s="205"/>
      <c r="AO3" s="205"/>
      <c r="AP3" s="205"/>
      <c r="AQ3" s="204" t="s">
        <v>44</v>
      </c>
      <c r="AR3" s="205"/>
      <c r="AS3" s="205"/>
      <c r="AT3" s="205"/>
      <c r="AU3" s="205"/>
      <c r="AV3" s="205"/>
      <c r="AW3" s="205"/>
      <c r="AX3" s="205"/>
      <c r="AY3" s="205"/>
      <c r="AZ3" s="205"/>
      <c r="BA3" s="205"/>
      <c r="BB3" s="205"/>
      <c r="BC3" s="206"/>
      <c r="BD3" s="204" t="s">
        <v>45</v>
      </c>
      <c r="BE3" s="205"/>
      <c r="BF3" s="205"/>
      <c r="BG3" s="205"/>
      <c r="BH3" s="205"/>
      <c r="BI3" s="205"/>
      <c r="BJ3" s="205"/>
      <c r="BK3" s="205"/>
      <c r="BL3" s="205"/>
      <c r="BM3" s="205"/>
      <c r="BN3" s="205"/>
      <c r="BO3" s="206"/>
      <c r="BP3" s="2"/>
      <c r="BQ3" s="2"/>
      <c r="BR3" s="2"/>
      <c r="BS3" s="2"/>
      <c r="BT3" s="2"/>
      <c r="BU3" s="2"/>
    </row>
    <row r="4" spans="1:108" ht="24.95" customHeight="1" x14ac:dyDescent="0.2">
      <c r="A4" s="210"/>
      <c r="B4" s="211"/>
      <c r="C4" s="211"/>
      <c r="D4" s="211"/>
      <c r="E4" s="211"/>
      <c r="F4" s="211"/>
      <c r="G4" s="211"/>
      <c r="H4" s="212"/>
      <c r="J4" s="216"/>
      <c r="K4" s="217"/>
      <c r="L4" s="218"/>
      <c r="M4" s="204"/>
      <c r="N4" s="205"/>
      <c r="O4" s="205"/>
      <c r="P4" s="205"/>
      <c r="Q4" s="205"/>
      <c r="R4" s="205"/>
      <c r="S4" s="205"/>
      <c r="T4" s="204"/>
      <c r="U4" s="205"/>
      <c r="V4" s="205"/>
      <c r="W4" s="205"/>
      <c r="X4" s="205"/>
      <c r="Y4" s="205"/>
      <c r="Z4" s="205"/>
      <c r="AA4" s="205"/>
      <c r="AB4" s="205"/>
      <c r="AC4" s="205"/>
      <c r="AD4" s="205"/>
      <c r="AE4" s="205"/>
      <c r="AF4" s="219"/>
      <c r="AG4" s="205"/>
      <c r="AH4" s="205"/>
      <c r="AI4" s="205"/>
      <c r="AJ4" s="205"/>
      <c r="AK4" s="205"/>
      <c r="AL4" s="205"/>
      <c r="AM4" s="205"/>
      <c r="AN4" s="205"/>
      <c r="AO4" s="205"/>
      <c r="AP4" s="206"/>
      <c r="AQ4" s="204"/>
      <c r="AR4" s="205"/>
      <c r="AS4" s="205"/>
      <c r="AT4" s="205"/>
      <c r="AU4" s="205"/>
      <c r="AV4" s="205"/>
      <c r="AW4" s="205"/>
      <c r="AX4" s="205"/>
      <c r="AY4" s="205"/>
      <c r="AZ4" s="205"/>
      <c r="BA4" s="205"/>
      <c r="BB4" s="205"/>
      <c r="BC4" s="206"/>
      <c r="BD4" s="204"/>
      <c r="BE4" s="205"/>
      <c r="BF4" s="205"/>
      <c r="BG4" s="205"/>
      <c r="BH4" s="205"/>
      <c r="BI4" s="205"/>
      <c r="BJ4" s="205"/>
      <c r="BK4" s="205"/>
      <c r="BL4" s="205"/>
      <c r="BM4" s="205"/>
      <c r="BN4" s="205"/>
      <c r="BO4" s="206"/>
      <c r="BP4" s="2"/>
      <c r="BQ4" s="2"/>
      <c r="BR4" s="2"/>
      <c r="BS4" s="2"/>
      <c r="BT4" s="2"/>
      <c r="BU4" s="2"/>
    </row>
    <row r="5" spans="1:108" ht="24.95" customHeight="1" thickBot="1" x14ac:dyDescent="0.25">
      <c r="A5" s="103">
        <f>IF(ISBLANK(M4),0,1)</f>
        <v>0</v>
      </c>
      <c r="B5" s="103">
        <f>IF(ISBLANK(T4),0,1)</f>
        <v>0</v>
      </c>
      <c r="C5" s="103">
        <f>IF(ISBLANK(AF4),0,1)</f>
        <v>0</v>
      </c>
      <c r="D5" s="103">
        <f>IF(ISBLANK(AQ4),0,1)</f>
        <v>0</v>
      </c>
      <c r="E5" s="103">
        <f>IF(ISBLANK(BD4),0,1)</f>
        <v>0</v>
      </c>
      <c r="F5" s="103">
        <f>SUM(A5:E5)</f>
        <v>0</v>
      </c>
      <c r="G5" s="92"/>
      <c r="H5" s="92"/>
      <c r="J5" s="203" t="s">
        <v>61</v>
      </c>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
      <c r="BQ5" s="2"/>
      <c r="BR5" s="2"/>
      <c r="BS5" s="2"/>
      <c r="BT5" s="2"/>
      <c r="BU5" s="2"/>
    </row>
    <row r="6" spans="1:108" ht="28.5" customHeight="1" thickBot="1" x14ac:dyDescent="0.25">
      <c r="A6" s="145" t="s">
        <v>64</v>
      </c>
      <c r="B6" s="146"/>
      <c r="C6" s="146"/>
      <c r="D6" s="146"/>
      <c r="E6" s="146"/>
      <c r="F6" s="146"/>
      <c r="G6" s="146"/>
      <c r="H6" s="147"/>
      <c r="J6" s="4"/>
      <c r="K6" s="4"/>
      <c r="L6" s="4"/>
      <c r="M6" s="20"/>
      <c r="N6" s="20"/>
      <c r="O6" s="21"/>
      <c r="P6" s="21"/>
      <c r="Q6" s="21"/>
      <c r="R6" s="21"/>
      <c r="S6" s="21"/>
      <c r="T6" s="21"/>
      <c r="U6" s="21"/>
      <c r="V6" s="21"/>
      <c r="W6" s="21"/>
      <c r="X6" s="125"/>
      <c r="Y6" s="21"/>
      <c r="Z6" s="21"/>
      <c r="AA6" s="21"/>
      <c r="AB6" s="21"/>
      <c r="AC6" s="21"/>
      <c r="AD6" s="21"/>
      <c r="AE6" s="21"/>
      <c r="AF6" s="21"/>
      <c r="AG6" s="21"/>
      <c r="AH6" s="21"/>
      <c r="AI6" s="21"/>
      <c r="AJ6" s="20"/>
      <c r="AK6" s="22"/>
      <c r="AL6" s="22"/>
      <c r="AM6" s="20"/>
      <c r="AN6" s="20"/>
      <c r="AO6" s="20"/>
      <c r="AP6" s="20"/>
      <c r="AQ6" s="20"/>
      <c r="AR6" s="20"/>
      <c r="AS6" s="20"/>
      <c r="AT6" s="20"/>
      <c r="AU6" s="20"/>
      <c r="AV6" s="20"/>
      <c r="AW6" s="22"/>
      <c r="AX6" s="22"/>
      <c r="AY6" s="20"/>
      <c r="AZ6" s="20"/>
      <c r="BA6" s="20"/>
      <c r="BB6" s="221" t="s">
        <v>41</v>
      </c>
      <c r="BC6" s="221"/>
      <c r="BD6" s="221"/>
      <c r="BE6" s="221"/>
      <c r="BF6" s="221"/>
      <c r="BG6" s="221"/>
      <c r="BH6" s="23"/>
      <c r="BI6" s="220">
        <f ca="1">TODAY()</f>
        <v>44144</v>
      </c>
      <c r="BJ6" s="220"/>
      <c r="BK6" s="220"/>
      <c r="BL6" s="220"/>
      <c r="BM6" s="220"/>
      <c r="BN6" s="220"/>
      <c r="BO6" s="220"/>
      <c r="BP6" s="2"/>
      <c r="BQ6" s="130">
        <v>0.25069444444444444</v>
      </c>
      <c r="BR6" s="2"/>
      <c r="BS6" s="2"/>
      <c r="BT6" s="2"/>
      <c r="BU6" s="2"/>
    </row>
    <row r="7" spans="1:108" s="4" customFormat="1" ht="12" customHeight="1" x14ac:dyDescent="0.25">
      <c r="A7" s="24"/>
      <c r="B7" s="178" t="s">
        <v>35</v>
      </c>
      <c r="C7" s="179"/>
      <c r="D7" s="179"/>
      <c r="E7" s="179"/>
      <c r="F7" s="179"/>
      <c r="G7" s="179"/>
      <c r="H7" s="179"/>
      <c r="I7" s="180"/>
      <c r="J7" s="105"/>
      <c r="K7" s="25"/>
      <c r="L7" s="93" t="s">
        <v>11</v>
      </c>
      <c r="M7" s="198" t="s">
        <v>4</v>
      </c>
      <c r="N7" s="199"/>
      <c r="O7" s="199"/>
      <c r="P7" s="200"/>
      <c r="Q7" s="366" t="s">
        <v>12</v>
      </c>
      <c r="R7" s="367"/>
      <c r="S7" s="367"/>
      <c r="T7" s="367"/>
      <c r="U7" s="367"/>
      <c r="V7" s="367"/>
      <c r="W7" s="367"/>
      <c r="X7" s="367"/>
      <c r="Y7" s="367"/>
      <c r="Z7" s="367"/>
      <c r="AA7" s="367"/>
      <c r="AB7" s="368"/>
      <c r="AC7" s="148" t="s">
        <v>65</v>
      </c>
      <c r="AD7" s="149"/>
      <c r="AE7" s="150"/>
      <c r="AF7" s="148" t="s">
        <v>13</v>
      </c>
      <c r="AG7" s="149"/>
      <c r="AH7" s="150"/>
      <c r="AI7" s="148" t="s">
        <v>72</v>
      </c>
      <c r="AJ7" s="149"/>
      <c r="AK7" s="149"/>
      <c r="AL7" s="149"/>
      <c r="AM7" s="149"/>
      <c r="AN7" s="150"/>
      <c r="AO7" s="148" t="s">
        <v>14</v>
      </c>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381"/>
      <c r="BP7" s="94"/>
      <c r="BQ7" s="132">
        <v>0.50069444444444444</v>
      </c>
      <c r="BR7" s="94"/>
      <c r="BS7" s="94"/>
      <c r="BT7" s="94"/>
      <c r="BU7" s="94"/>
      <c r="BV7" s="94"/>
      <c r="BW7" s="94"/>
      <c r="BX7" s="94"/>
      <c r="BY7" s="116"/>
      <c r="BZ7" s="116"/>
      <c r="CA7" s="116"/>
      <c r="CB7" s="116"/>
      <c r="CC7" s="116"/>
      <c r="CD7" s="116"/>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4" customFormat="1" ht="12.75" customHeight="1" x14ac:dyDescent="0.2">
      <c r="A8" s="24"/>
      <c r="B8" s="181"/>
      <c r="C8" s="182"/>
      <c r="D8" s="182"/>
      <c r="E8" s="182"/>
      <c r="F8" s="182"/>
      <c r="G8" s="182"/>
      <c r="H8" s="182"/>
      <c r="I8" s="183"/>
      <c r="J8" s="105"/>
      <c r="K8" s="26"/>
      <c r="L8" s="27"/>
      <c r="M8" s="28"/>
      <c r="N8" s="29"/>
      <c r="O8" s="29"/>
      <c r="P8" s="29"/>
      <c r="Q8" s="184" t="s">
        <v>15</v>
      </c>
      <c r="R8" s="185"/>
      <c r="S8" s="185"/>
      <c r="T8" s="184" t="s">
        <v>15</v>
      </c>
      <c r="U8" s="185"/>
      <c r="V8" s="185"/>
      <c r="W8" s="186"/>
      <c r="X8" s="126" t="s">
        <v>50</v>
      </c>
      <c r="Y8" s="376" t="s">
        <v>5</v>
      </c>
      <c r="Z8" s="377"/>
      <c r="AA8" s="377"/>
      <c r="AB8" s="378"/>
      <c r="AC8" s="373" t="s">
        <v>47</v>
      </c>
      <c r="AD8" s="374"/>
      <c r="AE8" s="375"/>
      <c r="AF8" s="373" t="s">
        <v>16</v>
      </c>
      <c r="AG8" s="374"/>
      <c r="AH8" s="375"/>
      <c r="AI8" s="388" t="s">
        <v>70</v>
      </c>
      <c r="AJ8" s="388" t="s">
        <v>71</v>
      </c>
      <c r="AK8" s="390" t="s">
        <v>52</v>
      </c>
      <c r="AL8" s="391"/>
      <c r="AM8" s="120" t="s">
        <v>66</v>
      </c>
      <c r="AN8" s="388" t="s">
        <v>53</v>
      </c>
      <c r="AO8" s="374" t="s">
        <v>17</v>
      </c>
      <c r="AP8" s="374"/>
      <c r="AQ8" s="374"/>
      <c r="AR8" s="374"/>
      <c r="AS8" s="374"/>
      <c r="AT8" s="374"/>
      <c r="AU8" s="374"/>
      <c r="AV8" s="374"/>
      <c r="AW8" s="374"/>
      <c r="AX8" s="374"/>
      <c r="AY8" s="374"/>
      <c r="AZ8" s="374"/>
      <c r="BA8" s="374"/>
      <c r="BB8" s="374"/>
      <c r="BC8" s="374"/>
      <c r="BD8" s="374"/>
      <c r="BE8" s="374"/>
      <c r="BF8" s="374"/>
      <c r="BG8" s="374"/>
      <c r="BH8" s="374"/>
      <c r="BI8" s="374"/>
      <c r="BJ8" s="374"/>
      <c r="BK8" s="374"/>
      <c r="BL8" s="374"/>
      <c r="BM8" s="374"/>
      <c r="BN8" s="374"/>
      <c r="BO8" s="382"/>
      <c r="BP8" s="94"/>
      <c r="BQ8" s="132">
        <v>4.1666666666666664E-2</v>
      </c>
      <c r="BR8" s="94"/>
      <c r="BS8" s="94"/>
      <c r="BT8" s="94"/>
      <c r="BU8" s="94"/>
      <c r="BV8" s="94"/>
      <c r="BW8" s="94"/>
      <c r="BX8" s="94"/>
      <c r="BY8" s="116"/>
      <c r="BZ8" s="116"/>
      <c r="CA8" s="116"/>
      <c r="CB8" s="116"/>
      <c r="CC8" s="116"/>
      <c r="CD8" s="116"/>
      <c r="CE8" s="3"/>
      <c r="CF8" s="3"/>
      <c r="CG8" s="3"/>
      <c r="CH8" s="3"/>
      <c r="CI8" s="3"/>
      <c r="CJ8" s="3"/>
      <c r="CK8" s="3"/>
      <c r="CL8" s="3"/>
      <c r="CM8" s="3"/>
      <c r="CN8" s="3"/>
      <c r="CO8" s="3"/>
      <c r="CP8" s="3"/>
      <c r="CQ8" s="3"/>
      <c r="CR8" s="3"/>
      <c r="CS8" s="3"/>
      <c r="CT8" s="3"/>
      <c r="CU8" s="3"/>
      <c r="CV8" s="3"/>
      <c r="CW8" s="3"/>
      <c r="CX8" s="3"/>
      <c r="CY8" s="3"/>
      <c r="CZ8" s="3"/>
      <c r="DA8" s="3"/>
      <c r="DB8" s="3"/>
      <c r="DC8" s="3"/>
      <c r="DD8" s="3"/>
    </row>
    <row r="9" spans="1:108" s="5" customFormat="1" ht="15.75" customHeight="1" x14ac:dyDescent="0.2">
      <c r="A9" s="30"/>
      <c r="B9" s="187" t="s">
        <v>2</v>
      </c>
      <c r="C9" s="188"/>
      <c r="D9" s="188"/>
      <c r="E9" s="188"/>
      <c r="F9" s="188"/>
      <c r="G9" s="188"/>
      <c r="H9" s="188"/>
      <c r="I9" s="189"/>
      <c r="J9" s="106"/>
      <c r="K9" s="31"/>
      <c r="L9" s="32"/>
      <c r="M9" s="33"/>
      <c r="N9" s="34"/>
      <c r="O9" s="34"/>
      <c r="P9" s="34"/>
      <c r="Q9" s="193" t="s">
        <v>18</v>
      </c>
      <c r="R9" s="194"/>
      <c r="S9" s="194"/>
      <c r="T9" s="193" t="s">
        <v>19</v>
      </c>
      <c r="U9" s="194"/>
      <c r="V9" s="194"/>
      <c r="W9" s="195"/>
      <c r="X9" s="127" t="s">
        <v>76</v>
      </c>
      <c r="Y9" s="193" t="s">
        <v>20</v>
      </c>
      <c r="Z9" s="194"/>
      <c r="AA9" s="194"/>
      <c r="AB9" s="195"/>
      <c r="AC9" s="193" t="s">
        <v>48</v>
      </c>
      <c r="AD9" s="194"/>
      <c r="AE9" s="195"/>
      <c r="AF9" s="193" t="s">
        <v>21</v>
      </c>
      <c r="AG9" s="194"/>
      <c r="AH9" s="195"/>
      <c r="AI9" s="389"/>
      <c r="AJ9" s="389"/>
      <c r="AK9" s="386" t="s">
        <v>67</v>
      </c>
      <c r="AL9" s="387"/>
      <c r="AM9" s="121" t="s">
        <v>52</v>
      </c>
      <c r="AN9" s="3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90"/>
      <c r="BP9" s="94"/>
      <c r="BQ9" s="132">
        <v>2.0833333333333332E-2</v>
      </c>
      <c r="BR9" s="94"/>
      <c r="BS9" s="94"/>
      <c r="BT9" s="94"/>
      <c r="BU9" s="94"/>
      <c r="BV9" s="94"/>
      <c r="BW9" s="94"/>
      <c r="BX9" s="94"/>
      <c r="BY9" s="116"/>
      <c r="BZ9" s="116"/>
      <c r="CA9" s="116"/>
      <c r="CB9" s="116"/>
      <c r="CC9" s="116"/>
      <c r="CD9" s="116"/>
      <c r="CE9" s="3"/>
      <c r="CF9" s="3"/>
      <c r="CG9" s="3"/>
      <c r="CH9" s="3"/>
      <c r="CI9" s="3"/>
      <c r="CJ9" s="3"/>
      <c r="CK9" s="3"/>
      <c r="CL9" s="3"/>
      <c r="CM9" s="3"/>
      <c r="CN9" s="3"/>
      <c r="CO9" s="3"/>
      <c r="CP9" s="3"/>
      <c r="CQ9" s="3"/>
      <c r="CR9" s="3"/>
      <c r="CS9" s="3"/>
      <c r="CT9" s="3"/>
      <c r="CU9" s="3"/>
      <c r="CV9" s="3"/>
      <c r="CW9" s="3"/>
      <c r="CX9" s="3"/>
      <c r="CY9" s="3"/>
      <c r="CZ9" s="3"/>
      <c r="DA9" s="3"/>
      <c r="DB9" s="3"/>
      <c r="DC9" s="3"/>
      <c r="DD9" s="3"/>
    </row>
    <row r="10" spans="1:108" s="6" customFormat="1" ht="14.25" customHeight="1" x14ac:dyDescent="0.2">
      <c r="B10" s="190"/>
      <c r="C10" s="191"/>
      <c r="D10" s="191"/>
      <c r="E10" s="191"/>
      <c r="F10" s="191"/>
      <c r="G10" s="191"/>
      <c r="H10" s="191"/>
      <c r="I10" s="192"/>
      <c r="J10" s="107"/>
      <c r="K10" s="35"/>
      <c r="L10" s="36"/>
      <c r="M10" s="37"/>
      <c r="N10" s="38"/>
      <c r="O10" s="38"/>
      <c r="P10" s="39"/>
      <c r="Q10" s="196" t="s">
        <v>22</v>
      </c>
      <c r="R10" s="197"/>
      <c r="S10" s="197"/>
      <c r="T10" s="369" t="s">
        <v>23</v>
      </c>
      <c r="U10" s="370"/>
      <c r="V10" s="370"/>
      <c r="W10" s="371"/>
      <c r="X10" s="128" t="s">
        <v>77</v>
      </c>
      <c r="Y10" s="197" t="s">
        <v>24</v>
      </c>
      <c r="Z10" s="197"/>
      <c r="AA10" s="197"/>
      <c r="AB10" s="372"/>
      <c r="AC10" s="196" t="s">
        <v>36</v>
      </c>
      <c r="AD10" s="197"/>
      <c r="AE10" s="197"/>
      <c r="AF10" s="196" t="s">
        <v>25</v>
      </c>
      <c r="AG10" s="197"/>
      <c r="AH10" s="372"/>
      <c r="AI10" s="123" t="s">
        <v>54</v>
      </c>
      <c r="AJ10" s="123" t="s">
        <v>55</v>
      </c>
      <c r="AK10" s="379" t="s">
        <v>68</v>
      </c>
      <c r="AL10" s="380"/>
      <c r="AM10" s="119" t="s">
        <v>69</v>
      </c>
      <c r="AN10" s="123" t="s">
        <v>56</v>
      </c>
      <c r="AO10" s="383" t="s">
        <v>57</v>
      </c>
      <c r="AP10" s="384"/>
      <c r="AQ10" s="384"/>
      <c r="AR10" s="384"/>
      <c r="AS10" s="384"/>
      <c r="AT10" s="384"/>
      <c r="AU10" s="384"/>
      <c r="AV10" s="384"/>
      <c r="AW10" s="384"/>
      <c r="AX10" s="384"/>
      <c r="AY10" s="384"/>
      <c r="AZ10" s="384"/>
      <c r="BA10" s="384"/>
      <c r="BB10" s="384"/>
      <c r="BC10" s="384"/>
      <c r="BD10" s="384"/>
      <c r="BE10" s="384"/>
      <c r="BF10" s="384"/>
      <c r="BG10" s="384"/>
      <c r="BH10" s="384"/>
      <c r="BI10" s="384"/>
      <c r="BJ10" s="384"/>
      <c r="BK10" s="384"/>
      <c r="BL10" s="384"/>
      <c r="BM10" s="384"/>
      <c r="BN10" s="384"/>
      <c r="BO10" s="385"/>
      <c r="BP10" s="94"/>
      <c r="BQ10" s="132">
        <v>0</v>
      </c>
      <c r="BR10" s="94"/>
      <c r="BS10" s="94"/>
      <c r="BT10" s="94"/>
      <c r="BU10" s="94"/>
      <c r="BV10" s="94"/>
      <c r="BW10" s="94"/>
      <c r="BX10" s="94"/>
      <c r="BY10" s="363"/>
      <c r="BZ10" s="363"/>
      <c r="CA10" s="363"/>
      <c r="CB10" s="363"/>
      <c r="CC10" s="363"/>
      <c r="CD10" s="363"/>
      <c r="CE10" s="363"/>
      <c r="CF10" s="363"/>
      <c r="CG10" s="363"/>
      <c r="CH10" s="363"/>
      <c r="CI10" s="363"/>
      <c r="CJ10" s="363"/>
      <c r="CK10" s="363"/>
      <c r="CL10" s="363"/>
      <c r="CM10" s="363"/>
      <c r="CN10" s="363"/>
      <c r="CO10" s="363"/>
      <c r="CP10" s="363"/>
      <c r="CQ10" s="363"/>
      <c r="CR10" s="363"/>
      <c r="CS10" s="363"/>
      <c r="CT10" s="363"/>
      <c r="CU10" s="363"/>
      <c r="CV10" s="363"/>
      <c r="CW10" s="363"/>
      <c r="CX10" s="363"/>
      <c r="CY10" s="363"/>
      <c r="CZ10" s="363"/>
      <c r="DA10" s="3"/>
      <c r="DB10" s="3"/>
      <c r="DC10" s="3"/>
      <c r="DD10" s="3"/>
    </row>
    <row r="11" spans="1:108" s="4" customFormat="1" ht="30.95" customHeight="1" x14ac:dyDescent="0.2">
      <c r="B11" s="399"/>
      <c r="C11" s="400"/>
      <c r="D11" s="400"/>
      <c r="E11" s="400"/>
      <c r="F11" s="400"/>
      <c r="G11" s="400"/>
      <c r="H11" s="400"/>
      <c r="I11" s="401"/>
      <c r="J11" s="103">
        <f>IF(ISBLANK(B11),0,1)</f>
        <v>0</v>
      </c>
      <c r="K11" s="40">
        <v>1</v>
      </c>
      <c r="L11" s="154">
        <v>43556</v>
      </c>
      <c r="M11" s="154"/>
      <c r="N11" s="154"/>
      <c r="O11" s="154"/>
      <c r="P11" s="154"/>
      <c r="Q11" s="155"/>
      <c r="R11" s="156"/>
      <c r="S11" s="156"/>
      <c r="T11" s="157"/>
      <c r="U11" s="158"/>
      <c r="V11" s="158"/>
      <c r="W11" s="155"/>
      <c r="X11" s="139" t="str">
        <f>IF(T11="","",IF(T11-Q11&gt;=$BQ$6,IF(T11-Q11&gt;=$BQ$7,$BQ$8,$BQ$9),$BQ$10))</f>
        <v/>
      </c>
      <c r="Y11" s="162" t="str">
        <f>IF(T11="","",T11-Q11-X11)</f>
        <v/>
      </c>
      <c r="Z11" s="163"/>
      <c r="AA11" s="163"/>
      <c r="AB11" s="164"/>
      <c r="AC11" s="165">
        <v>0</v>
      </c>
      <c r="AD11" s="166"/>
      <c r="AE11" s="167"/>
      <c r="AF11" s="162" t="str">
        <f>IF(Y11="","",Y11+AC11)</f>
        <v/>
      </c>
      <c r="AG11" s="163"/>
      <c r="AH11" s="164"/>
      <c r="AI11" s="140"/>
      <c r="AJ11" s="141"/>
      <c r="AK11" s="364"/>
      <c r="AL11" s="365"/>
      <c r="AM11" s="142">
        <f>IF(AK11&gt;=50,50,0)</f>
        <v>0</v>
      </c>
      <c r="AN11" s="143">
        <f>IF(AK11&gt;=50,AK11-AM11,0)</f>
        <v>0</v>
      </c>
      <c r="AO11" s="231"/>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3"/>
      <c r="BP11" s="94"/>
      <c r="BQ11" s="94"/>
      <c r="BR11" s="94">
        <f>IF(AF11&lt;&gt;"",IF(AO11&lt;&gt;"",1,0),IF(AO11="",1,0))</f>
        <v>1</v>
      </c>
      <c r="BS11" s="94"/>
      <c r="BT11" s="94"/>
      <c r="BU11" s="94"/>
      <c r="BV11" s="94">
        <f>IF(L11="","",WEEKDAY(L11,1))</f>
        <v>2</v>
      </c>
      <c r="BW11" s="94"/>
      <c r="BX11" s="94"/>
      <c r="BY11" s="363"/>
      <c r="BZ11" s="363"/>
      <c r="CA11" s="363"/>
      <c r="CB11" s="363"/>
      <c r="CC11" s="363"/>
      <c r="CD11" s="363"/>
      <c r="CE11" s="363"/>
      <c r="CF11" s="363"/>
      <c r="CG11" s="363"/>
      <c r="CH11" s="363"/>
      <c r="CI11" s="363"/>
      <c r="CJ11" s="363"/>
      <c r="CK11" s="363"/>
      <c r="CL11" s="363"/>
      <c r="CM11" s="363"/>
      <c r="CN11" s="363"/>
      <c r="CO11" s="363"/>
      <c r="CP11" s="363"/>
      <c r="CQ11" s="363"/>
      <c r="CR11" s="363"/>
      <c r="CS11" s="363"/>
      <c r="CT11" s="363"/>
      <c r="CU11" s="363"/>
      <c r="CV11" s="363"/>
      <c r="CW11" s="363"/>
      <c r="CX11" s="363"/>
      <c r="CY11" s="363"/>
      <c r="CZ11" s="363"/>
      <c r="DA11" s="3"/>
      <c r="DB11" s="3"/>
      <c r="DC11" s="3"/>
      <c r="DD11" s="3"/>
    </row>
    <row r="12" spans="1:108" s="4" customFormat="1" ht="30.95" customHeight="1" x14ac:dyDescent="0.3">
      <c r="B12" s="159" t="s">
        <v>3</v>
      </c>
      <c r="C12" s="160"/>
      <c r="D12" s="160"/>
      <c r="E12" s="160"/>
      <c r="F12" s="160"/>
      <c r="G12" s="160"/>
      <c r="H12" s="160"/>
      <c r="I12" s="161"/>
      <c r="J12" s="103"/>
      <c r="K12" s="40">
        <v>2</v>
      </c>
      <c r="L12" s="154">
        <v>43557</v>
      </c>
      <c r="M12" s="154"/>
      <c r="N12" s="154"/>
      <c r="O12" s="154"/>
      <c r="P12" s="154"/>
      <c r="Q12" s="155"/>
      <c r="R12" s="156"/>
      <c r="S12" s="156"/>
      <c r="T12" s="157"/>
      <c r="U12" s="158"/>
      <c r="V12" s="158"/>
      <c r="W12" s="155"/>
      <c r="X12" s="139" t="str">
        <f t="shared" ref="X12:X41" si="0">IF(T12="","",IF(T12-Q12&gt;=$BQ$6,IF(T12-Q12&gt;=$BQ$7,$BQ$8,$BQ$9),$BQ$10))</f>
        <v/>
      </c>
      <c r="Y12" s="162" t="str">
        <f t="shared" ref="Y12:Y41" si="1">IF(T12="","",T12-Q12-X12)</f>
        <v/>
      </c>
      <c r="Z12" s="163"/>
      <c r="AA12" s="163"/>
      <c r="AB12" s="164"/>
      <c r="AC12" s="165">
        <v>0</v>
      </c>
      <c r="AD12" s="166"/>
      <c r="AE12" s="167"/>
      <c r="AF12" s="162" t="str">
        <f t="shared" ref="AF12:AF41" si="2">IF(Y12="","",Y12+AC12)</f>
        <v/>
      </c>
      <c r="AG12" s="163"/>
      <c r="AH12" s="164"/>
      <c r="AI12" s="140"/>
      <c r="AJ12" s="140"/>
      <c r="AK12" s="234"/>
      <c r="AL12" s="234"/>
      <c r="AM12" s="142">
        <f t="shared" ref="AM12:AM41" si="3">IF(AK12&gt;=50,50,0)</f>
        <v>0</v>
      </c>
      <c r="AN12" s="143">
        <f t="shared" ref="AN12:AN41" si="4">IF(AK12&gt;=50,AK12-AM12,0)</f>
        <v>0</v>
      </c>
      <c r="AO12" s="231"/>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3"/>
      <c r="BP12" s="94"/>
      <c r="BQ12" s="94"/>
      <c r="BR12" s="94">
        <f t="shared" ref="BR12:BR41" si="5">IF(AF12&lt;&gt;"",IF(AO12&lt;&gt;"",1,0),IF(AO12="",1,0))</f>
        <v>1</v>
      </c>
      <c r="BS12" s="94"/>
      <c r="BT12" s="94"/>
      <c r="BU12" s="94"/>
      <c r="BV12" s="94">
        <f t="shared" ref="BV12:BV41" si="6">IF(L12="","",WEEKDAY(L12,1))</f>
        <v>3</v>
      </c>
      <c r="BW12" s="94"/>
      <c r="BX12" s="94"/>
      <c r="BY12" s="363"/>
      <c r="BZ12" s="363"/>
      <c r="CA12" s="363"/>
      <c r="CB12" s="363"/>
      <c r="CC12" s="363"/>
      <c r="CD12" s="363"/>
      <c r="CE12" s="363"/>
      <c r="CF12" s="363"/>
      <c r="CG12" s="363"/>
      <c r="CH12" s="363"/>
      <c r="CI12" s="363"/>
      <c r="CJ12" s="363"/>
      <c r="CK12" s="363"/>
      <c r="CL12" s="363"/>
      <c r="CM12" s="363"/>
      <c r="CN12" s="363"/>
      <c r="CO12" s="363"/>
      <c r="CP12" s="363"/>
      <c r="CQ12" s="363"/>
      <c r="CR12" s="363"/>
      <c r="CS12" s="363"/>
      <c r="CT12" s="363"/>
      <c r="CU12" s="363"/>
      <c r="CV12" s="363"/>
      <c r="CW12" s="363"/>
      <c r="CX12" s="363"/>
      <c r="CY12" s="363"/>
      <c r="CZ12" s="363"/>
      <c r="DA12" s="3"/>
      <c r="DB12" s="3"/>
      <c r="DC12" s="3"/>
      <c r="DD12" s="3"/>
    </row>
    <row r="13" spans="1:108" s="4" customFormat="1" ht="30.95" customHeight="1" x14ac:dyDescent="0.2">
      <c r="B13" s="171"/>
      <c r="C13" s="172"/>
      <c r="D13" s="172"/>
      <c r="E13" s="172"/>
      <c r="F13" s="172"/>
      <c r="G13" s="172"/>
      <c r="H13" s="172"/>
      <c r="I13" s="173"/>
      <c r="J13" s="103">
        <f t="shared" ref="J13:J18" si="7">IF(ISBLANK(B13),0,1)</f>
        <v>0</v>
      </c>
      <c r="K13" s="40">
        <v>3</v>
      </c>
      <c r="L13" s="154">
        <v>43558</v>
      </c>
      <c r="M13" s="154"/>
      <c r="N13" s="154"/>
      <c r="O13" s="154"/>
      <c r="P13" s="154"/>
      <c r="Q13" s="174"/>
      <c r="R13" s="174"/>
      <c r="S13" s="174"/>
      <c r="T13" s="157"/>
      <c r="U13" s="158"/>
      <c r="V13" s="158"/>
      <c r="W13" s="155"/>
      <c r="X13" s="139" t="str">
        <f t="shared" si="0"/>
        <v/>
      </c>
      <c r="Y13" s="162" t="str">
        <f t="shared" si="1"/>
        <v/>
      </c>
      <c r="Z13" s="163"/>
      <c r="AA13" s="163"/>
      <c r="AB13" s="164"/>
      <c r="AC13" s="165">
        <v>0</v>
      </c>
      <c r="AD13" s="166"/>
      <c r="AE13" s="167"/>
      <c r="AF13" s="162" t="str">
        <f t="shared" si="2"/>
        <v/>
      </c>
      <c r="AG13" s="163"/>
      <c r="AH13" s="164"/>
      <c r="AI13" s="140"/>
      <c r="AJ13" s="144"/>
      <c r="AK13" s="364"/>
      <c r="AL13" s="365"/>
      <c r="AM13" s="142">
        <f t="shared" si="3"/>
        <v>0</v>
      </c>
      <c r="AN13" s="143">
        <f t="shared" si="4"/>
        <v>0</v>
      </c>
      <c r="AO13" s="231"/>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3"/>
      <c r="BP13" s="94"/>
      <c r="BQ13" s="94"/>
      <c r="BR13" s="94">
        <f t="shared" si="5"/>
        <v>1</v>
      </c>
      <c r="BS13" s="94"/>
      <c r="BT13" s="94"/>
      <c r="BU13" s="94"/>
      <c r="BV13" s="94">
        <f t="shared" si="6"/>
        <v>4</v>
      </c>
      <c r="BW13" s="94"/>
      <c r="BX13" s="94"/>
      <c r="BY13" s="363"/>
      <c r="BZ13" s="363"/>
      <c r="CA13" s="363"/>
      <c r="CB13" s="363"/>
      <c r="CC13" s="363"/>
      <c r="CD13" s="363"/>
      <c r="CE13" s="363"/>
      <c r="CF13" s="363"/>
      <c r="CG13" s="363"/>
      <c r="CH13" s="363"/>
      <c r="CI13" s="363"/>
      <c r="CJ13" s="363"/>
      <c r="CK13" s="363"/>
      <c r="CL13" s="363"/>
      <c r="CM13" s="363"/>
      <c r="CN13" s="363"/>
      <c r="CO13" s="363"/>
      <c r="CP13" s="363"/>
      <c r="CQ13" s="363"/>
      <c r="CR13" s="363"/>
      <c r="CS13" s="363"/>
      <c r="CT13" s="363"/>
      <c r="CU13" s="363"/>
      <c r="CV13" s="363"/>
      <c r="CW13" s="363"/>
      <c r="CX13" s="363"/>
      <c r="CY13" s="363"/>
      <c r="CZ13" s="363"/>
      <c r="DA13" s="3"/>
      <c r="DB13" s="3"/>
      <c r="DC13" s="3"/>
      <c r="DD13" s="3"/>
    </row>
    <row r="14" spans="1:108" s="4" customFormat="1" ht="30.95" customHeight="1" x14ac:dyDescent="0.3">
      <c r="A14" s="41"/>
      <c r="B14" s="175" t="s">
        <v>0</v>
      </c>
      <c r="C14" s="176"/>
      <c r="D14" s="176"/>
      <c r="E14" s="176"/>
      <c r="F14" s="176"/>
      <c r="G14" s="176"/>
      <c r="H14" s="176"/>
      <c r="I14" s="177"/>
      <c r="J14" s="103"/>
      <c r="K14" s="40">
        <v>4</v>
      </c>
      <c r="L14" s="154">
        <v>43559</v>
      </c>
      <c r="M14" s="154"/>
      <c r="N14" s="154"/>
      <c r="O14" s="154"/>
      <c r="P14" s="154"/>
      <c r="Q14" s="174"/>
      <c r="R14" s="174"/>
      <c r="S14" s="174"/>
      <c r="T14" s="157"/>
      <c r="U14" s="158"/>
      <c r="V14" s="158"/>
      <c r="W14" s="155"/>
      <c r="X14" s="139" t="str">
        <f t="shared" si="0"/>
        <v/>
      </c>
      <c r="Y14" s="162" t="str">
        <f t="shared" si="1"/>
        <v/>
      </c>
      <c r="Z14" s="163"/>
      <c r="AA14" s="163"/>
      <c r="AB14" s="164"/>
      <c r="AC14" s="165">
        <v>0</v>
      </c>
      <c r="AD14" s="166"/>
      <c r="AE14" s="167"/>
      <c r="AF14" s="162" t="str">
        <f t="shared" si="2"/>
        <v/>
      </c>
      <c r="AG14" s="163"/>
      <c r="AH14" s="164"/>
      <c r="AI14" s="140"/>
      <c r="AJ14" s="144"/>
      <c r="AK14" s="234"/>
      <c r="AL14" s="234"/>
      <c r="AM14" s="142">
        <f t="shared" si="3"/>
        <v>0</v>
      </c>
      <c r="AN14" s="143">
        <f t="shared" si="4"/>
        <v>0</v>
      </c>
      <c r="AO14" s="231"/>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3"/>
      <c r="BP14" s="94"/>
      <c r="BQ14" s="94"/>
      <c r="BR14" s="94">
        <f t="shared" si="5"/>
        <v>1</v>
      </c>
      <c r="BS14" s="94"/>
      <c r="BT14" s="94"/>
      <c r="BU14" s="94"/>
      <c r="BV14" s="94">
        <f t="shared" si="6"/>
        <v>5</v>
      </c>
      <c r="BW14" s="94"/>
      <c r="BX14" s="94"/>
      <c r="BY14" s="363"/>
      <c r="BZ14" s="363"/>
      <c r="CA14" s="363"/>
      <c r="CB14" s="363"/>
      <c r="CC14" s="363"/>
      <c r="CD14" s="363"/>
      <c r="CE14" s="363"/>
      <c r="CF14" s="363"/>
      <c r="CG14" s="363"/>
      <c r="CH14" s="363"/>
      <c r="CI14" s="363"/>
      <c r="CJ14" s="363"/>
      <c r="CK14" s="363"/>
      <c r="CL14" s="363"/>
      <c r="CM14" s="363"/>
      <c r="CN14" s="363"/>
      <c r="CO14" s="363"/>
      <c r="CP14" s="363"/>
      <c r="CQ14" s="363"/>
      <c r="CR14" s="363"/>
      <c r="CS14" s="363"/>
      <c r="CT14" s="363"/>
      <c r="CU14" s="363"/>
      <c r="CV14" s="363"/>
      <c r="CW14" s="363"/>
      <c r="CX14" s="363"/>
      <c r="CY14" s="363"/>
      <c r="CZ14" s="363"/>
      <c r="DA14" s="3"/>
      <c r="DB14" s="3"/>
      <c r="DC14" s="3"/>
      <c r="DD14" s="3"/>
    </row>
    <row r="15" spans="1:108" s="7" customFormat="1" ht="30.95" customHeight="1" x14ac:dyDescent="0.3">
      <c r="B15" s="415" t="s">
        <v>79</v>
      </c>
      <c r="C15" s="160"/>
      <c r="D15" s="160"/>
      <c r="E15" s="160"/>
      <c r="F15" s="160"/>
      <c r="G15" s="160"/>
      <c r="H15" s="160"/>
      <c r="I15" s="161"/>
      <c r="J15" s="103"/>
      <c r="K15" s="40">
        <v>5</v>
      </c>
      <c r="L15" s="154">
        <v>43560</v>
      </c>
      <c r="M15" s="154"/>
      <c r="N15" s="154"/>
      <c r="O15" s="154"/>
      <c r="P15" s="154"/>
      <c r="Q15" s="155"/>
      <c r="R15" s="156"/>
      <c r="S15" s="156"/>
      <c r="T15" s="157"/>
      <c r="U15" s="158"/>
      <c r="V15" s="158"/>
      <c r="W15" s="155"/>
      <c r="X15" s="139" t="str">
        <f t="shared" si="0"/>
        <v/>
      </c>
      <c r="Y15" s="162" t="str">
        <f t="shared" si="1"/>
        <v/>
      </c>
      <c r="Z15" s="163"/>
      <c r="AA15" s="163"/>
      <c r="AB15" s="164"/>
      <c r="AC15" s="165">
        <v>0</v>
      </c>
      <c r="AD15" s="166"/>
      <c r="AE15" s="167"/>
      <c r="AF15" s="162" t="str">
        <f t="shared" si="2"/>
        <v/>
      </c>
      <c r="AG15" s="163"/>
      <c r="AH15" s="164"/>
      <c r="AI15" s="140"/>
      <c r="AJ15" s="144"/>
      <c r="AK15" s="234"/>
      <c r="AL15" s="234"/>
      <c r="AM15" s="142">
        <f t="shared" si="3"/>
        <v>0</v>
      </c>
      <c r="AN15" s="143">
        <f t="shared" si="4"/>
        <v>0</v>
      </c>
      <c r="AO15" s="231"/>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3"/>
      <c r="BP15" s="117"/>
      <c r="BQ15" s="117"/>
      <c r="BR15" s="94">
        <f t="shared" si="5"/>
        <v>1</v>
      </c>
      <c r="BS15" s="117"/>
      <c r="BT15" s="117"/>
      <c r="BU15" s="117"/>
      <c r="BV15" s="94">
        <f t="shared" si="6"/>
        <v>6</v>
      </c>
      <c r="BW15" s="117"/>
      <c r="BX15" s="117"/>
      <c r="BY15" s="363"/>
      <c r="BZ15" s="363"/>
      <c r="CA15" s="363"/>
      <c r="CB15" s="363"/>
      <c r="CC15" s="363"/>
      <c r="CD15" s="363"/>
      <c r="CE15" s="363"/>
      <c r="CF15" s="363"/>
      <c r="CG15" s="363"/>
      <c r="CH15" s="363"/>
      <c r="CI15" s="363"/>
      <c r="CJ15" s="363"/>
      <c r="CK15" s="363"/>
      <c r="CL15" s="363"/>
      <c r="CM15" s="363"/>
      <c r="CN15" s="363"/>
      <c r="CO15" s="363"/>
      <c r="CP15" s="363"/>
      <c r="CQ15" s="363"/>
      <c r="CR15" s="363"/>
      <c r="CS15" s="363"/>
      <c r="CT15" s="363"/>
      <c r="CU15" s="363"/>
      <c r="CV15" s="363"/>
      <c r="CW15" s="363"/>
      <c r="CX15" s="363"/>
      <c r="CY15" s="363"/>
      <c r="CZ15" s="363"/>
      <c r="DA15" s="3"/>
      <c r="DB15" s="3"/>
      <c r="DC15" s="3"/>
      <c r="DD15" s="3"/>
    </row>
    <row r="16" spans="1:108" s="4" customFormat="1" ht="30.95" customHeight="1" x14ac:dyDescent="0.3">
      <c r="B16" s="168"/>
      <c r="C16" s="169"/>
      <c r="D16" s="169"/>
      <c r="E16" s="169"/>
      <c r="F16" s="169"/>
      <c r="G16" s="169"/>
      <c r="H16" s="169"/>
      <c r="I16" s="170"/>
      <c r="J16" s="103">
        <f t="shared" si="7"/>
        <v>0</v>
      </c>
      <c r="K16" s="40">
        <v>6</v>
      </c>
      <c r="L16" s="154">
        <v>43561</v>
      </c>
      <c r="M16" s="154"/>
      <c r="N16" s="154"/>
      <c r="O16" s="154"/>
      <c r="P16" s="154"/>
      <c r="Q16" s="155"/>
      <c r="R16" s="156"/>
      <c r="S16" s="156"/>
      <c r="T16" s="157"/>
      <c r="U16" s="158"/>
      <c r="V16" s="158"/>
      <c r="W16" s="155"/>
      <c r="X16" s="139" t="str">
        <f t="shared" si="0"/>
        <v/>
      </c>
      <c r="Y16" s="162" t="str">
        <f t="shared" si="1"/>
        <v/>
      </c>
      <c r="Z16" s="163"/>
      <c r="AA16" s="163"/>
      <c r="AB16" s="164"/>
      <c r="AC16" s="165">
        <v>0</v>
      </c>
      <c r="AD16" s="166"/>
      <c r="AE16" s="167"/>
      <c r="AF16" s="162" t="str">
        <f t="shared" si="2"/>
        <v/>
      </c>
      <c r="AG16" s="163"/>
      <c r="AH16" s="164"/>
      <c r="AI16" s="140"/>
      <c r="AJ16" s="140"/>
      <c r="AK16" s="234"/>
      <c r="AL16" s="234"/>
      <c r="AM16" s="142">
        <f t="shared" si="3"/>
        <v>0</v>
      </c>
      <c r="AN16" s="143">
        <f t="shared" si="4"/>
        <v>0</v>
      </c>
      <c r="AO16" s="231"/>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3"/>
      <c r="BP16" s="94"/>
      <c r="BQ16" s="94"/>
      <c r="BR16" s="94">
        <f t="shared" si="5"/>
        <v>1</v>
      </c>
      <c r="BS16" s="94"/>
      <c r="BT16" s="94"/>
      <c r="BU16" s="94"/>
      <c r="BV16" s="94">
        <f t="shared" si="6"/>
        <v>7</v>
      </c>
      <c r="BW16" s="94"/>
      <c r="BX16" s="94"/>
      <c r="BY16" s="342"/>
      <c r="BZ16" s="342"/>
      <c r="CA16" s="342"/>
      <c r="CB16" s="342"/>
      <c r="CC16" s="342"/>
      <c r="CD16" s="342"/>
      <c r="CE16" s="342"/>
      <c r="CF16" s="342"/>
      <c r="CG16" s="342"/>
      <c r="CH16" s="342"/>
      <c r="CI16" s="342"/>
      <c r="CJ16" s="342"/>
      <c r="CK16" s="342"/>
      <c r="CL16" s="342"/>
      <c r="CM16" s="342"/>
      <c r="CN16" s="342"/>
      <c r="CO16" s="342"/>
      <c r="CP16" s="342"/>
      <c r="CQ16" s="342"/>
      <c r="CR16" s="342"/>
      <c r="CS16" s="342"/>
      <c r="CT16" s="342"/>
      <c r="CU16" s="342"/>
      <c r="CV16" s="342"/>
      <c r="CW16" s="342"/>
      <c r="CX16" s="342"/>
      <c r="CY16" s="342"/>
      <c r="CZ16" s="342"/>
      <c r="DA16" s="2"/>
      <c r="DB16" s="2"/>
      <c r="DC16" s="2"/>
      <c r="DD16" s="2"/>
    </row>
    <row r="17" spans="1:108" s="4" customFormat="1" ht="30.95" customHeight="1" x14ac:dyDescent="0.3">
      <c r="B17" s="159" t="s">
        <v>1</v>
      </c>
      <c r="C17" s="160"/>
      <c r="D17" s="160"/>
      <c r="E17" s="160"/>
      <c r="F17" s="160"/>
      <c r="G17" s="160"/>
      <c r="H17" s="160"/>
      <c r="I17" s="161"/>
      <c r="J17" s="103"/>
      <c r="K17" s="40">
        <v>7</v>
      </c>
      <c r="L17" s="154">
        <v>43562</v>
      </c>
      <c r="M17" s="154"/>
      <c r="N17" s="154"/>
      <c r="O17" s="154"/>
      <c r="P17" s="154"/>
      <c r="Q17" s="155"/>
      <c r="R17" s="156"/>
      <c r="S17" s="156"/>
      <c r="T17" s="157"/>
      <c r="U17" s="158"/>
      <c r="V17" s="158"/>
      <c r="W17" s="155"/>
      <c r="X17" s="139" t="str">
        <f t="shared" si="0"/>
        <v/>
      </c>
      <c r="Y17" s="162" t="str">
        <f t="shared" si="1"/>
        <v/>
      </c>
      <c r="Z17" s="163"/>
      <c r="AA17" s="163"/>
      <c r="AB17" s="164"/>
      <c r="AC17" s="165">
        <v>0</v>
      </c>
      <c r="AD17" s="166"/>
      <c r="AE17" s="167"/>
      <c r="AF17" s="162" t="str">
        <f t="shared" si="2"/>
        <v/>
      </c>
      <c r="AG17" s="163"/>
      <c r="AH17" s="164"/>
      <c r="AI17" s="140"/>
      <c r="AJ17" s="140"/>
      <c r="AK17" s="234"/>
      <c r="AL17" s="234"/>
      <c r="AM17" s="142">
        <f t="shared" si="3"/>
        <v>0</v>
      </c>
      <c r="AN17" s="143">
        <f t="shared" si="4"/>
        <v>0</v>
      </c>
      <c r="AO17" s="23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3"/>
      <c r="BP17" s="94"/>
      <c r="BQ17" s="94"/>
      <c r="BR17" s="94">
        <f t="shared" si="5"/>
        <v>1</v>
      </c>
      <c r="BS17" s="94"/>
      <c r="BT17" s="94"/>
      <c r="BU17" s="94"/>
      <c r="BV17" s="94">
        <f t="shared" si="6"/>
        <v>1</v>
      </c>
      <c r="BW17" s="94"/>
      <c r="BX17" s="94"/>
      <c r="BY17" s="342"/>
      <c r="BZ17" s="342"/>
      <c r="CA17" s="342"/>
      <c r="CB17" s="342"/>
      <c r="CC17" s="342"/>
      <c r="CD17" s="342"/>
      <c r="CE17" s="342"/>
      <c r="CF17" s="342"/>
      <c r="CG17" s="342"/>
      <c r="CH17" s="342"/>
      <c r="CI17" s="342"/>
      <c r="CJ17" s="342"/>
      <c r="CK17" s="342"/>
      <c r="CL17" s="342"/>
      <c r="CM17" s="342"/>
      <c r="CN17" s="342"/>
      <c r="CO17" s="342"/>
      <c r="CP17" s="342"/>
      <c r="CQ17" s="342"/>
      <c r="CR17" s="342"/>
      <c r="CS17" s="342"/>
      <c r="CT17" s="342"/>
      <c r="CU17" s="342"/>
      <c r="CV17" s="342"/>
      <c r="CW17" s="342"/>
      <c r="CX17" s="342"/>
      <c r="CY17" s="342"/>
      <c r="CZ17" s="342"/>
      <c r="DA17" s="2"/>
      <c r="DB17" s="2"/>
      <c r="DC17" s="2"/>
      <c r="DD17" s="2"/>
    </row>
    <row r="18" spans="1:108" s="4" customFormat="1" ht="30.95" customHeight="1" x14ac:dyDescent="0.2">
      <c r="B18" s="171"/>
      <c r="C18" s="172"/>
      <c r="D18" s="172"/>
      <c r="E18" s="172"/>
      <c r="F18" s="172"/>
      <c r="G18" s="172"/>
      <c r="H18" s="172"/>
      <c r="I18" s="173"/>
      <c r="J18" s="103">
        <f t="shared" si="7"/>
        <v>0</v>
      </c>
      <c r="K18" s="40">
        <v>8</v>
      </c>
      <c r="L18" s="154">
        <v>43563</v>
      </c>
      <c r="M18" s="154"/>
      <c r="N18" s="154"/>
      <c r="O18" s="154"/>
      <c r="P18" s="154"/>
      <c r="Q18" s="155"/>
      <c r="R18" s="156"/>
      <c r="S18" s="156"/>
      <c r="T18" s="157"/>
      <c r="U18" s="158"/>
      <c r="V18" s="158"/>
      <c r="W18" s="155"/>
      <c r="X18" s="139" t="str">
        <f t="shared" si="0"/>
        <v/>
      </c>
      <c r="Y18" s="162" t="str">
        <f t="shared" si="1"/>
        <v/>
      </c>
      <c r="Z18" s="163"/>
      <c r="AA18" s="163"/>
      <c r="AB18" s="164"/>
      <c r="AC18" s="165">
        <v>0</v>
      </c>
      <c r="AD18" s="166"/>
      <c r="AE18" s="167"/>
      <c r="AF18" s="162" t="str">
        <f t="shared" si="2"/>
        <v/>
      </c>
      <c r="AG18" s="163"/>
      <c r="AH18" s="164"/>
      <c r="AI18" s="140"/>
      <c r="AJ18" s="140"/>
      <c r="AK18" s="234"/>
      <c r="AL18" s="234"/>
      <c r="AM18" s="142">
        <f t="shared" si="3"/>
        <v>0</v>
      </c>
      <c r="AN18" s="143">
        <f t="shared" si="4"/>
        <v>0</v>
      </c>
      <c r="AO18" s="23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3"/>
      <c r="BP18" s="94"/>
      <c r="BQ18" s="94"/>
      <c r="BR18" s="94">
        <f t="shared" si="5"/>
        <v>1</v>
      </c>
      <c r="BS18" s="94"/>
      <c r="BT18" s="94"/>
      <c r="BU18" s="94"/>
      <c r="BV18" s="94">
        <f t="shared" si="6"/>
        <v>2</v>
      </c>
      <c r="BW18" s="94"/>
      <c r="BX18" s="94"/>
      <c r="BY18" s="342"/>
      <c r="BZ18" s="342"/>
      <c r="CA18" s="342"/>
      <c r="CB18" s="342"/>
      <c r="CC18" s="342"/>
      <c r="CD18" s="342"/>
      <c r="CE18" s="342"/>
      <c r="CF18" s="342"/>
      <c r="CG18" s="342"/>
      <c r="CH18" s="342"/>
      <c r="CI18" s="342"/>
      <c r="CJ18" s="342"/>
      <c r="CK18" s="342"/>
      <c r="CL18" s="342"/>
      <c r="CM18" s="342"/>
      <c r="CN18" s="342"/>
      <c r="CO18" s="342"/>
      <c r="CP18" s="342"/>
      <c r="CQ18" s="342"/>
      <c r="CR18" s="342"/>
      <c r="CS18" s="342"/>
      <c r="CT18" s="342"/>
      <c r="CU18" s="342"/>
      <c r="CV18" s="342"/>
      <c r="CW18" s="342"/>
      <c r="CX18" s="342"/>
      <c r="CY18" s="342"/>
      <c r="CZ18" s="342"/>
      <c r="DA18" s="2"/>
      <c r="DB18" s="2"/>
      <c r="DC18" s="2"/>
      <c r="DD18" s="2"/>
    </row>
    <row r="19" spans="1:108" s="4" customFormat="1" ht="30.95" customHeight="1" x14ac:dyDescent="0.2">
      <c r="B19" s="151"/>
      <c r="C19" s="152"/>
      <c r="D19" s="152"/>
      <c r="E19" s="152"/>
      <c r="F19" s="152"/>
      <c r="G19" s="152"/>
      <c r="H19" s="152"/>
      <c r="I19" s="153"/>
      <c r="J19" s="103"/>
      <c r="K19" s="40">
        <v>9</v>
      </c>
      <c r="L19" s="154">
        <v>43564</v>
      </c>
      <c r="M19" s="154"/>
      <c r="N19" s="154"/>
      <c r="O19" s="154"/>
      <c r="P19" s="154"/>
      <c r="Q19" s="155"/>
      <c r="R19" s="156"/>
      <c r="S19" s="156"/>
      <c r="T19" s="157"/>
      <c r="U19" s="158"/>
      <c r="V19" s="158"/>
      <c r="W19" s="155"/>
      <c r="X19" s="139" t="str">
        <f t="shared" si="0"/>
        <v/>
      </c>
      <c r="Y19" s="162" t="str">
        <f t="shared" si="1"/>
        <v/>
      </c>
      <c r="Z19" s="163"/>
      <c r="AA19" s="163"/>
      <c r="AB19" s="164"/>
      <c r="AC19" s="165">
        <v>0</v>
      </c>
      <c r="AD19" s="166"/>
      <c r="AE19" s="167"/>
      <c r="AF19" s="162" t="str">
        <f t="shared" si="2"/>
        <v/>
      </c>
      <c r="AG19" s="163"/>
      <c r="AH19" s="164"/>
      <c r="AI19" s="140"/>
      <c r="AJ19" s="140"/>
      <c r="AK19" s="234"/>
      <c r="AL19" s="234"/>
      <c r="AM19" s="142">
        <f t="shared" si="3"/>
        <v>0</v>
      </c>
      <c r="AN19" s="143">
        <f t="shared" si="4"/>
        <v>0</v>
      </c>
      <c r="AO19" s="231"/>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3"/>
      <c r="BP19" s="94"/>
      <c r="BQ19" s="94"/>
      <c r="BR19" s="94">
        <f t="shared" si="5"/>
        <v>1</v>
      </c>
      <c r="BS19" s="94"/>
      <c r="BT19" s="94"/>
      <c r="BU19" s="94"/>
      <c r="BV19" s="94">
        <f t="shared" si="6"/>
        <v>3</v>
      </c>
      <c r="BW19" s="94"/>
      <c r="BX19" s="94"/>
      <c r="BY19" s="342"/>
      <c r="BZ19" s="342"/>
      <c r="CA19" s="342"/>
      <c r="CB19" s="342"/>
      <c r="CC19" s="342"/>
      <c r="CD19" s="342"/>
      <c r="CE19" s="342"/>
      <c r="CF19" s="342"/>
      <c r="CG19" s="342"/>
      <c r="CH19" s="342"/>
      <c r="CI19" s="342"/>
      <c r="CJ19" s="342"/>
      <c r="CK19" s="342"/>
      <c r="CL19" s="342"/>
      <c r="CM19" s="342"/>
      <c r="CN19" s="342"/>
      <c r="CO19" s="342"/>
      <c r="CP19" s="342"/>
      <c r="CQ19" s="342"/>
      <c r="CR19" s="342"/>
      <c r="CS19" s="342"/>
      <c r="CT19" s="342"/>
      <c r="CU19" s="342"/>
      <c r="CV19" s="342"/>
      <c r="CW19" s="342"/>
      <c r="CX19" s="342"/>
      <c r="CY19" s="342"/>
      <c r="CZ19" s="342"/>
      <c r="DA19" s="2"/>
      <c r="DB19" s="2"/>
      <c r="DC19" s="2"/>
      <c r="DD19" s="2"/>
    </row>
    <row r="20" spans="1:108" s="4" customFormat="1" ht="30.95" customHeight="1" x14ac:dyDescent="0.2">
      <c r="B20" s="151"/>
      <c r="C20" s="152"/>
      <c r="D20" s="152"/>
      <c r="E20" s="152"/>
      <c r="F20" s="152"/>
      <c r="G20" s="152"/>
      <c r="H20" s="152"/>
      <c r="I20" s="153"/>
      <c r="J20" s="103"/>
      <c r="K20" s="40">
        <v>10</v>
      </c>
      <c r="L20" s="154">
        <v>43565</v>
      </c>
      <c r="M20" s="154"/>
      <c r="N20" s="154"/>
      <c r="O20" s="154"/>
      <c r="P20" s="154"/>
      <c r="Q20" s="174"/>
      <c r="R20" s="174"/>
      <c r="S20" s="174"/>
      <c r="T20" s="157"/>
      <c r="U20" s="158"/>
      <c r="V20" s="158"/>
      <c r="W20" s="155"/>
      <c r="X20" s="139" t="str">
        <f t="shared" si="0"/>
        <v/>
      </c>
      <c r="Y20" s="162" t="str">
        <f t="shared" si="1"/>
        <v/>
      </c>
      <c r="Z20" s="163"/>
      <c r="AA20" s="163"/>
      <c r="AB20" s="164"/>
      <c r="AC20" s="165">
        <v>0</v>
      </c>
      <c r="AD20" s="166"/>
      <c r="AE20" s="167"/>
      <c r="AF20" s="162" t="str">
        <f t="shared" si="2"/>
        <v/>
      </c>
      <c r="AG20" s="163"/>
      <c r="AH20" s="164"/>
      <c r="AI20" s="140"/>
      <c r="AJ20" s="140"/>
      <c r="AK20" s="234"/>
      <c r="AL20" s="234"/>
      <c r="AM20" s="142">
        <f t="shared" si="3"/>
        <v>0</v>
      </c>
      <c r="AN20" s="143">
        <f t="shared" si="4"/>
        <v>0</v>
      </c>
      <c r="AO20" s="231"/>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3"/>
      <c r="BP20" s="94"/>
      <c r="BQ20" s="94"/>
      <c r="BR20" s="94">
        <f t="shared" si="5"/>
        <v>1</v>
      </c>
      <c r="BS20" s="94"/>
      <c r="BT20" s="94"/>
      <c r="BU20" s="94"/>
      <c r="BV20" s="94">
        <f t="shared" si="6"/>
        <v>4</v>
      </c>
      <c r="BW20" s="94"/>
      <c r="BX20" s="94"/>
      <c r="BY20" s="342"/>
      <c r="BZ20" s="342"/>
      <c r="CA20" s="342"/>
      <c r="CB20" s="342"/>
      <c r="CC20" s="342"/>
      <c r="CD20" s="342"/>
      <c r="CE20" s="342"/>
      <c r="CF20" s="342"/>
      <c r="CG20" s="342"/>
      <c r="CH20" s="342"/>
      <c r="CI20" s="342"/>
      <c r="CJ20" s="342"/>
      <c r="CK20" s="342"/>
      <c r="CL20" s="342"/>
      <c r="CM20" s="342"/>
      <c r="CN20" s="342"/>
      <c r="CO20" s="342"/>
      <c r="CP20" s="342"/>
      <c r="CQ20" s="342"/>
      <c r="CR20" s="342"/>
      <c r="CS20" s="342"/>
      <c r="CT20" s="342"/>
      <c r="CU20" s="342"/>
      <c r="CV20" s="342"/>
      <c r="CW20" s="342"/>
      <c r="CX20" s="342"/>
      <c r="CY20" s="342"/>
      <c r="CZ20" s="342"/>
      <c r="DA20" s="2"/>
      <c r="DB20" s="2"/>
      <c r="DC20" s="2"/>
      <c r="DD20" s="2"/>
    </row>
    <row r="21" spans="1:108" s="4" customFormat="1" ht="30.95" customHeight="1" x14ac:dyDescent="0.2">
      <c r="B21" s="151"/>
      <c r="C21" s="152"/>
      <c r="D21" s="152"/>
      <c r="E21" s="152"/>
      <c r="F21" s="152"/>
      <c r="G21" s="152"/>
      <c r="H21" s="152"/>
      <c r="I21" s="153"/>
      <c r="J21" s="103"/>
      <c r="K21" s="40">
        <v>11</v>
      </c>
      <c r="L21" s="154">
        <v>43566</v>
      </c>
      <c r="M21" s="154"/>
      <c r="N21" s="154"/>
      <c r="O21" s="154"/>
      <c r="P21" s="154"/>
      <c r="Q21" s="155"/>
      <c r="R21" s="156"/>
      <c r="S21" s="156"/>
      <c r="T21" s="157"/>
      <c r="U21" s="158"/>
      <c r="V21" s="158"/>
      <c r="W21" s="155"/>
      <c r="X21" s="139" t="str">
        <f t="shared" si="0"/>
        <v/>
      </c>
      <c r="Y21" s="162" t="str">
        <f t="shared" si="1"/>
        <v/>
      </c>
      <c r="Z21" s="163"/>
      <c r="AA21" s="163"/>
      <c r="AB21" s="164"/>
      <c r="AC21" s="165">
        <v>0</v>
      </c>
      <c r="AD21" s="166"/>
      <c r="AE21" s="167"/>
      <c r="AF21" s="162" t="str">
        <f t="shared" si="2"/>
        <v/>
      </c>
      <c r="AG21" s="163"/>
      <c r="AH21" s="164"/>
      <c r="AI21" s="140"/>
      <c r="AJ21" s="140"/>
      <c r="AK21" s="234"/>
      <c r="AL21" s="234"/>
      <c r="AM21" s="142">
        <f t="shared" si="3"/>
        <v>0</v>
      </c>
      <c r="AN21" s="143">
        <f t="shared" si="4"/>
        <v>0</v>
      </c>
      <c r="AO21" s="231"/>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3"/>
      <c r="BP21" s="94"/>
      <c r="BQ21" s="94"/>
      <c r="BR21" s="94">
        <f t="shared" si="5"/>
        <v>1</v>
      </c>
      <c r="BS21" s="94"/>
      <c r="BT21" s="94"/>
      <c r="BU21" s="94"/>
      <c r="BV21" s="94">
        <f t="shared" si="6"/>
        <v>5</v>
      </c>
      <c r="BW21" s="94"/>
      <c r="BX21" s="94"/>
      <c r="BY21" s="342"/>
      <c r="BZ21" s="342"/>
      <c r="CA21" s="342"/>
      <c r="CB21" s="342"/>
      <c r="CC21" s="342"/>
      <c r="CD21" s="342"/>
      <c r="CE21" s="342"/>
      <c r="CF21" s="342"/>
      <c r="CG21" s="342"/>
      <c r="CH21" s="342"/>
      <c r="CI21" s="342"/>
      <c r="CJ21" s="342"/>
      <c r="CK21" s="342"/>
      <c r="CL21" s="342"/>
      <c r="CM21" s="342"/>
      <c r="CN21" s="342"/>
      <c r="CO21" s="342"/>
      <c r="CP21" s="342"/>
      <c r="CQ21" s="342"/>
      <c r="CR21" s="342"/>
      <c r="CS21" s="342"/>
      <c r="CT21" s="342"/>
      <c r="CU21" s="342"/>
      <c r="CV21" s="342"/>
      <c r="CW21" s="342"/>
      <c r="CX21" s="342"/>
      <c r="CY21" s="342"/>
      <c r="CZ21" s="342"/>
      <c r="DA21" s="2"/>
      <c r="DB21" s="2"/>
      <c r="DC21" s="2"/>
      <c r="DD21" s="2"/>
    </row>
    <row r="22" spans="1:108" s="4" customFormat="1" ht="30.95" customHeight="1" x14ac:dyDescent="0.2">
      <c r="B22" s="151"/>
      <c r="C22" s="152"/>
      <c r="D22" s="152"/>
      <c r="E22" s="152"/>
      <c r="F22" s="152"/>
      <c r="G22" s="152"/>
      <c r="H22" s="152"/>
      <c r="I22" s="153"/>
      <c r="J22" s="103"/>
      <c r="K22" s="40">
        <v>12</v>
      </c>
      <c r="L22" s="154">
        <v>43567</v>
      </c>
      <c r="M22" s="154"/>
      <c r="N22" s="154"/>
      <c r="O22" s="154"/>
      <c r="P22" s="154"/>
      <c r="Q22" s="155"/>
      <c r="R22" s="156"/>
      <c r="S22" s="156"/>
      <c r="T22" s="157"/>
      <c r="U22" s="158"/>
      <c r="V22" s="158"/>
      <c r="W22" s="155"/>
      <c r="X22" s="139" t="str">
        <f t="shared" si="0"/>
        <v/>
      </c>
      <c r="Y22" s="162" t="str">
        <f t="shared" si="1"/>
        <v/>
      </c>
      <c r="Z22" s="163"/>
      <c r="AA22" s="163"/>
      <c r="AB22" s="164"/>
      <c r="AC22" s="165">
        <v>0</v>
      </c>
      <c r="AD22" s="166"/>
      <c r="AE22" s="167"/>
      <c r="AF22" s="162" t="str">
        <f t="shared" si="2"/>
        <v/>
      </c>
      <c r="AG22" s="163"/>
      <c r="AH22" s="164"/>
      <c r="AI22" s="140"/>
      <c r="AJ22" s="140"/>
      <c r="AK22" s="234"/>
      <c r="AL22" s="234"/>
      <c r="AM22" s="142">
        <f t="shared" si="3"/>
        <v>0</v>
      </c>
      <c r="AN22" s="143">
        <f t="shared" si="4"/>
        <v>0</v>
      </c>
      <c r="AO22" s="231"/>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3"/>
      <c r="BP22" s="94"/>
      <c r="BQ22" s="94"/>
      <c r="BR22" s="94">
        <f t="shared" si="5"/>
        <v>1</v>
      </c>
      <c r="BS22" s="94"/>
      <c r="BT22" s="94"/>
      <c r="BU22" s="94"/>
      <c r="BV22" s="94">
        <f t="shared" si="6"/>
        <v>6</v>
      </c>
      <c r="BW22" s="94"/>
      <c r="BX22" s="94"/>
      <c r="BY22" s="342"/>
      <c r="BZ22" s="342"/>
      <c r="CA22" s="342"/>
      <c r="CB22" s="342"/>
      <c r="CC22" s="342"/>
      <c r="CD22" s="342"/>
      <c r="CE22" s="342"/>
      <c r="CF22" s="342"/>
      <c r="CG22" s="342"/>
      <c r="CH22" s="342"/>
      <c r="CI22" s="342"/>
      <c r="CJ22" s="342"/>
      <c r="CK22" s="342"/>
      <c r="CL22" s="342"/>
      <c r="CM22" s="342"/>
      <c r="CN22" s="342"/>
      <c r="CO22" s="342"/>
      <c r="CP22" s="342"/>
      <c r="CQ22" s="342"/>
      <c r="CR22" s="342"/>
      <c r="CS22" s="342"/>
      <c r="CT22" s="342"/>
      <c r="CU22" s="342"/>
      <c r="CV22" s="342"/>
      <c r="CW22" s="342"/>
      <c r="CX22" s="342"/>
      <c r="CY22" s="342"/>
      <c r="CZ22" s="342"/>
      <c r="DA22" s="2"/>
      <c r="DB22" s="2"/>
      <c r="DC22" s="2"/>
      <c r="DD22" s="2"/>
    </row>
    <row r="23" spans="1:108" s="4" customFormat="1" ht="30.95" customHeight="1" x14ac:dyDescent="0.3">
      <c r="B23" s="396" t="s">
        <v>26</v>
      </c>
      <c r="C23" s="397"/>
      <c r="D23" s="397"/>
      <c r="E23" s="397"/>
      <c r="F23" s="397"/>
      <c r="G23" s="397"/>
      <c r="H23" s="397"/>
      <c r="I23" s="398"/>
      <c r="J23" s="103"/>
      <c r="K23" s="40">
        <v>13</v>
      </c>
      <c r="L23" s="154">
        <v>43568</v>
      </c>
      <c r="M23" s="154"/>
      <c r="N23" s="154"/>
      <c r="O23" s="154"/>
      <c r="P23" s="154"/>
      <c r="Q23" s="155"/>
      <c r="R23" s="156"/>
      <c r="S23" s="156"/>
      <c r="T23" s="157"/>
      <c r="U23" s="158"/>
      <c r="V23" s="158"/>
      <c r="W23" s="155"/>
      <c r="X23" s="139" t="str">
        <f t="shared" si="0"/>
        <v/>
      </c>
      <c r="Y23" s="162" t="str">
        <f t="shared" si="1"/>
        <v/>
      </c>
      <c r="Z23" s="163"/>
      <c r="AA23" s="163"/>
      <c r="AB23" s="164"/>
      <c r="AC23" s="165">
        <v>0</v>
      </c>
      <c r="AD23" s="166"/>
      <c r="AE23" s="167"/>
      <c r="AF23" s="162" t="str">
        <f t="shared" si="2"/>
        <v/>
      </c>
      <c r="AG23" s="163"/>
      <c r="AH23" s="164"/>
      <c r="AI23" s="140"/>
      <c r="AJ23" s="140"/>
      <c r="AK23" s="234"/>
      <c r="AL23" s="234"/>
      <c r="AM23" s="142">
        <f t="shared" si="3"/>
        <v>0</v>
      </c>
      <c r="AN23" s="143">
        <f t="shared" si="4"/>
        <v>0</v>
      </c>
      <c r="AO23" s="231"/>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3"/>
      <c r="BP23" s="94"/>
      <c r="BQ23" s="94"/>
      <c r="BR23" s="94">
        <f t="shared" si="5"/>
        <v>1</v>
      </c>
      <c r="BS23" s="94"/>
      <c r="BT23" s="94"/>
      <c r="BU23" s="94"/>
      <c r="BV23" s="94">
        <f t="shared" si="6"/>
        <v>7</v>
      </c>
      <c r="BW23" s="94"/>
      <c r="BX23" s="94"/>
      <c r="BY23" s="342"/>
      <c r="BZ23" s="342"/>
      <c r="CA23" s="342"/>
      <c r="CB23" s="342"/>
      <c r="CC23" s="342"/>
      <c r="CD23" s="342"/>
      <c r="CE23" s="342"/>
      <c r="CF23" s="342"/>
      <c r="CG23" s="342"/>
      <c r="CH23" s="342"/>
      <c r="CI23" s="342"/>
      <c r="CJ23" s="342"/>
      <c r="CK23" s="342"/>
      <c r="CL23" s="342"/>
      <c r="CM23" s="342"/>
      <c r="CN23" s="342"/>
      <c r="CO23" s="342"/>
      <c r="CP23" s="342"/>
      <c r="CQ23" s="342"/>
      <c r="CR23" s="342"/>
      <c r="CS23" s="342"/>
      <c r="CT23" s="342"/>
      <c r="CU23" s="342"/>
      <c r="CV23" s="342"/>
      <c r="CW23" s="342"/>
      <c r="CX23" s="342"/>
      <c r="CY23" s="342"/>
      <c r="CZ23" s="342"/>
      <c r="DA23" s="2"/>
      <c r="DB23" s="2"/>
      <c r="DC23" s="2"/>
      <c r="DD23" s="2"/>
    </row>
    <row r="24" spans="1:108" s="4" customFormat="1" ht="30.95" customHeight="1" x14ac:dyDescent="0.2">
      <c r="B24" s="42" t="s">
        <v>51</v>
      </c>
      <c r="C24" s="362"/>
      <c r="D24" s="362"/>
      <c r="E24" s="362"/>
      <c r="F24" s="43" t="s">
        <v>10</v>
      </c>
      <c r="G24" s="394"/>
      <c r="H24" s="394"/>
      <c r="I24" s="395"/>
      <c r="J24" s="103">
        <f>IF(ISBLANK(C24),0,1)</f>
        <v>0</v>
      </c>
      <c r="K24" s="40">
        <v>14</v>
      </c>
      <c r="L24" s="154">
        <v>43569</v>
      </c>
      <c r="M24" s="154"/>
      <c r="N24" s="154"/>
      <c r="O24" s="154"/>
      <c r="P24" s="154"/>
      <c r="Q24" s="155"/>
      <c r="R24" s="156"/>
      <c r="S24" s="156"/>
      <c r="T24" s="157"/>
      <c r="U24" s="158"/>
      <c r="V24" s="158"/>
      <c r="W24" s="155"/>
      <c r="X24" s="139" t="str">
        <f t="shared" si="0"/>
        <v/>
      </c>
      <c r="Y24" s="162" t="str">
        <f t="shared" si="1"/>
        <v/>
      </c>
      <c r="Z24" s="163"/>
      <c r="AA24" s="163"/>
      <c r="AB24" s="164"/>
      <c r="AC24" s="165">
        <v>0</v>
      </c>
      <c r="AD24" s="166"/>
      <c r="AE24" s="167"/>
      <c r="AF24" s="162" t="str">
        <f t="shared" si="2"/>
        <v/>
      </c>
      <c r="AG24" s="163"/>
      <c r="AH24" s="164"/>
      <c r="AI24" s="140"/>
      <c r="AJ24" s="140"/>
      <c r="AK24" s="234"/>
      <c r="AL24" s="234"/>
      <c r="AM24" s="142">
        <f t="shared" si="3"/>
        <v>0</v>
      </c>
      <c r="AN24" s="143">
        <f t="shared" si="4"/>
        <v>0</v>
      </c>
      <c r="AO24" s="231"/>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3"/>
      <c r="BP24" s="94"/>
      <c r="BQ24" s="94"/>
      <c r="BR24" s="94">
        <f t="shared" si="5"/>
        <v>1</v>
      </c>
      <c r="BS24" s="94"/>
      <c r="BT24" s="94"/>
      <c r="BU24" s="94"/>
      <c r="BV24" s="94">
        <f t="shared" si="6"/>
        <v>1</v>
      </c>
      <c r="BW24" s="94"/>
      <c r="BX24" s="94"/>
      <c r="BY24" s="342"/>
      <c r="BZ24" s="342"/>
      <c r="CA24" s="342"/>
      <c r="CB24" s="342"/>
      <c r="CC24" s="342"/>
      <c r="CD24" s="342"/>
      <c r="CE24" s="342"/>
      <c r="CF24" s="342"/>
      <c r="CG24" s="342"/>
      <c r="CH24" s="342"/>
      <c r="CI24" s="342"/>
      <c r="CJ24" s="342"/>
      <c r="CK24" s="342"/>
      <c r="CL24" s="342"/>
      <c r="CM24" s="342"/>
      <c r="CN24" s="342"/>
      <c r="CO24" s="342"/>
      <c r="CP24" s="342"/>
      <c r="CQ24" s="342"/>
      <c r="CR24" s="342"/>
      <c r="CS24" s="342"/>
      <c r="CT24" s="342"/>
      <c r="CU24" s="342"/>
      <c r="CV24" s="342"/>
      <c r="CW24" s="342"/>
      <c r="CX24" s="342"/>
      <c r="CY24" s="342"/>
      <c r="CZ24" s="342"/>
      <c r="DA24" s="2"/>
      <c r="DB24" s="2"/>
      <c r="DC24" s="2"/>
      <c r="DD24" s="2"/>
    </row>
    <row r="25" spans="1:108" s="4" customFormat="1" ht="30.95" customHeight="1" x14ac:dyDescent="0.2">
      <c r="B25" s="151" t="s">
        <v>86</v>
      </c>
      <c r="C25" s="152"/>
      <c r="D25" s="152"/>
      <c r="E25" s="152"/>
      <c r="F25" s="152"/>
      <c r="G25" s="152"/>
      <c r="H25" s="152"/>
      <c r="I25" s="153"/>
      <c r="J25" s="103">
        <f>IF(ISBLANK(G24),0,1)</f>
        <v>0</v>
      </c>
      <c r="K25" s="40">
        <v>15</v>
      </c>
      <c r="L25" s="154">
        <v>43570</v>
      </c>
      <c r="M25" s="154"/>
      <c r="N25" s="154"/>
      <c r="O25" s="154"/>
      <c r="P25" s="154"/>
      <c r="Q25" s="155"/>
      <c r="R25" s="156"/>
      <c r="S25" s="156"/>
      <c r="T25" s="157"/>
      <c r="U25" s="158"/>
      <c r="V25" s="158"/>
      <c r="W25" s="155"/>
      <c r="X25" s="139" t="str">
        <f t="shared" si="0"/>
        <v/>
      </c>
      <c r="Y25" s="162" t="str">
        <f t="shared" si="1"/>
        <v/>
      </c>
      <c r="Z25" s="163"/>
      <c r="AA25" s="163"/>
      <c r="AB25" s="164"/>
      <c r="AC25" s="165">
        <v>0</v>
      </c>
      <c r="AD25" s="166"/>
      <c r="AE25" s="167"/>
      <c r="AF25" s="162" t="str">
        <f t="shared" si="2"/>
        <v/>
      </c>
      <c r="AG25" s="163"/>
      <c r="AH25" s="164"/>
      <c r="AI25" s="140"/>
      <c r="AJ25" s="140"/>
      <c r="AK25" s="234"/>
      <c r="AL25" s="234"/>
      <c r="AM25" s="142">
        <f t="shared" si="3"/>
        <v>0</v>
      </c>
      <c r="AN25" s="143">
        <f t="shared" si="4"/>
        <v>0</v>
      </c>
      <c r="AO25" s="231"/>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3"/>
      <c r="BP25" s="94"/>
      <c r="BQ25" s="94"/>
      <c r="BR25" s="94">
        <f t="shared" si="5"/>
        <v>1</v>
      </c>
      <c r="BS25" s="94"/>
      <c r="BT25" s="94"/>
      <c r="BU25" s="94"/>
      <c r="BV25" s="94">
        <f t="shared" si="6"/>
        <v>2</v>
      </c>
      <c r="BW25" s="94"/>
      <c r="BX25" s="94"/>
      <c r="BY25" s="342"/>
      <c r="BZ25" s="342"/>
      <c r="CA25" s="342"/>
      <c r="CB25" s="342"/>
      <c r="CC25" s="342"/>
      <c r="CD25" s="342"/>
      <c r="CE25" s="342"/>
      <c r="CF25" s="342"/>
      <c r="CG25" s="342"/>
      <c r="CH25" s="342"/>
      <c r="CI25" s="342"/>
      <c r="CJ25" s="342"/>
      <c r="CK25" s="342"/>
      <c r="CL25" s="342"/>
      <c r="CM25" s="342"/>
      <c r="CN25" s="342"/>
      <c r="CO25" s="342"/>
      <c r="CP25" s="342"/>
      <c r="CQ25" s="342"/>
      <c r="CR25" s="342"/>
      <c r="CS25" s="342"/>
      <c r="CT25" s="342"/>
      <c r="CU25" s="342"/>
      <c r="CV25" s="342"/>
      <c r="CW25" s="342"/>
      <c r="CX25" s="342"/>
      <c r="CY25" s="342"/>
      <c r="CZ25" s="342"/>
      <c r="DA25" s="2"/>
      <c r="DB25" s="2"/>
      <c r="DC25" s="2"/>
      <c r="DD25" s="2"/>
    </row>
    <row r="26" spans="1:108" s="4" customFormat="1" ht="30.95" customHeight="1" thickBot="1" x14ac:dyDescent="0.25">
      <c r="B26" s="44"/>
      <c r="C26" s="45"/>
      <c r="D26" s="359"/>
      <c r="E26" s="360"/>
      <c r="F26" s="360"/>
      <c r="G26" s="360"/>
      <c r="H26" s="361"/>
      <c r="I26" s="46"/>
      <c r="J26" s="103">
        <f>IF(ISBLANK(D26),0,1)</f>
        <v>0</v>
      </c>
      <c r="K26" s="40">
        <v>16</v>
      </c>
      <c r="L26" s="154">
        <v>43571</v>
      </c>
      <c r="M26" s="154"/>
      <c r="N26" s="154"/>
      <c r="O26" s="154"/>
      <c r="P26" s="154"/>
      <c r="Q26" s="155"/>
      <c r="R26" s="156"/>
      <c r="S26" s="156"/>
      <c r="T26" s="157"/>
      <c r="U26" s="158"/>
      <c r="V26" s="158"/>
      <c r="W26" s="155"/>
      <c r="X26" s="139" t="str">
        <f t="shared" si="0"/>
        <v/>
      </c>
      <c r="Y26" s="162" t="str">
        <f t="shared" si="1"/>
        <v/>
      </c>
      <c r="Z26" s="163"/>
      <c r="AA26" s="163"/>
      <c r="AB26" s="164"/>
      <c r="AC26" s="165">
        <v>0</v>
      </c>
      <c r="AD26" s="166"/>
      <c r="AE26" s="167"/>
      <c r="AF26" s="162" t="str">
        <f t="shared" si="2"/>
        <v/>
      </c>
      <c r="AG26" s="163"/>
      <c r="AH26" s="164"/>
      <c r="AI26" s="140"/>
      <c r="AJ26" s="140"/>
      <c r="AK26" s="234"/>
      <c r="AL26" s="234"/>
      <c r="AM26" s="142">
        <f t="shared" si="3"/>
        <v>0</v>
      </c>
      <c r="AN26" s="143">
        <f t="shared" si="4"/>
        <v>0</v>
      </c>
      <c r="AO26" s="231"/>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3"/>
      <c r="BP26" s="94"/>
      <c r="BQ26" s="94"/>
      <c r="BR26" s="94">
        <f t="shared" si="5"/>
        <v>1</v>
      </c>
      <c r="BS26" s="94"/>
      <c r="BT26" s="94"/>
      <c r="BU26" s="94"/>
      <c r="BV26" s="94">
        <f t="shared" si="6"/>
        <v>3</v>
      </c>
      <c r="BW26" s="94"/>
      <c r="BX26" s="94"/>
      <c r="BY26" s="342"/>
      <c r="BZ26" s="342"/>
      <c r="CA26" s="342"/>
      <c r="CB26" s="342"/>
      <c r="CC26" s="342"/>
      <c r="CD26" s="342"/>
      <c r="CE26" s="342"/>
      <c r="CF26" s="342"/>
      <c r="CG26" s="342"/>
      <c r="CH26" s="342"/>
      <c r="CI26" s="342"/>
      <c r="CJ26" s="342"/>
      <c r="CK26" s="342"/>
      <c r="CL26" s="342"/>
      <c r="CM26" s="342"/>
      <c r="CN26" s="342"/>
      <c r="CO26" s="342"/>
      <c r="CP26" s="342"/>
      <c r="CQ26" s="342"/>
      <c r="CR26" s="342"/>
      <c r="CS26" s="342"/>
      <c r="CT26" s="342"/>
      <c r="CU26" s="342"/>
      <c r="CV26" s="342"/>
      <c r="CW26" s="342"/>
      <c r="CX26" s="342"/>
      <c r="CY26" s="342"/>
      <c r="CZ26" s="342"/>
      <c r="DA26" s="2"/>
      <c r="DB26" s="2"/>
      <c r="DC26" s="2"/>
      <c r="DD26" s="2"/>
    </row>
    <row r="27" spans="1:108" s="4" customFormat="1" ht="30.95" customHeight="1" thickTop="1" x14ac:dyDescent="0.2">
      <c r="A27" s="47"/>
      <c r="B27" s="356"/>
      <c r="C27" s="357"/>
      <c r="D27" s="357"/>
      <c r="E27" s="357"/>
      <c r="F27" s="357"/>
      <c r="G27" s="357"/>
      <c r="H27" s="357"/>
      <c r="I27" s="358"/>
      <c r="J27" s="103"/>
      <c r="K27" s="40">
        <v>17</v>
      </c>
      <c r="L27" s="154">
        <v>43572</v>
      </c>
      <c r="M27" s="154"/>
      <c r="N27" s="154"/>
      <c r="O27" s="154"/>
      <c r="P27" s="154"/>
      <c r="Q27" s="174"/>
      <c r="R27" s="174"/>
      <c r="S27" s="174"/>
      <c r="T27" s="157"/>
      <c r="U27" s="158"/>
      <c r="V27" s="158"/>
      <c r="W27" s="155"/>
      <c r="X27" s="139" t="str">
        <f t="shared" si="0"/>
        <v/>
      </c>
      <c r="Y27" s="162" t="str">
        <f t="shared" si="1"/>
        <v/>
      </c>
      <c r="Z27" s="163"/>
      <c r="AA27" s="163"/>
      <c r="AB27" s="164"/>
      <c r="AC27" s="165">
        <v>0</v>
      </c>
      <c r="AD27" s="166"/>
      <c r="AE27" s="167"/>
      <c r="AF27" s="162" t="str">
        <f t="shared" si="2"/>
        <v/>
      </c>
      <c r="AG27" s="163"/>
      <c r="AH27" s="164"/>
      <c r="AI27" s="140"/>
      <c r="AJ27" s="140"/>
      <c r="AK27" s="234"/>
      <c r="AL27" s="234"/>
      <c r="AM27" s="142">
        <f t="shared" si="3"/>
        <v>0</v>
      </c>
      <c r="AN27" s="143">
        <f t="shared" si="4"/>
        <v>0</v>
      </c>
      <c r="AO27" s="231"/>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3"/>
      <c r="BP27" s="94"/>
      <c r="BQ27" s="94"/>
      <c r="BR27" s="94">
        <f t="shared" si="5"/>
        <v>1</v>
      </c>
      <c r="BS27" s="94"/>
      <c r="BT27" s="94"/>
      <c r="BU27" s="94"/>
      <c r="BV27" s="94">
        <f t="shared" si="6"/>
        <v>4</v>
      </c>
      <c r="BW27" s="94"/>
      <c r="BX27" s="94"/>
      <c r="BY27" s="342"/>
      <c r="BZ27" s="342"/>
      <c r="CA27" s="342"/>
      <c r="CB27" s="342"/>
      <c r="CC27" s="342"/>
      <c r="CD27" s="342"/>
      <c r="CE27" s="342"/>
      <c r="CF27" s="342"/>
      <c r="CG27" s="342"/>
      <c r="CH27" s="342"/>
      <c r="CI27" s="342"/>
      <c r="CJ27" s="342"/>
      <c r="CK27" s="342"/>
      <c r="CL27" s="342"/>
      <c r="CM27" s="342"/>
      <c r="CN27" s="342"/>
      <c r="CO27" s="342"/>
      <c r="CP27" s="342"/>
      <c r="CQ27" s="342"/>
      <c r="CR27" s="342"/>
      <c r="CS27" s="342"/>
      <c r="CT27" s="342"/>
      <c r="CU27" s="342"/>
      <c r="CV27" s="342"/>
      <c r="CW27" s="342"/>
      <c r="CX27" s="342"/>
      <c r="CY27" s="342"/>
      <c r="CZ27" s="342"/>
      <c r="DA27" s="2"/>
      <c r="DB27" s="2"/>
      <c r="DC27" s="2"/>
      <c r="DD27" s="2"/>
    </row>
    <row r="28" spans="1:108" s="4" customFormat="1" ht="30.95" customHeight="1" x14ac:dyDescent="0.25">
      <c r="A28" s="47"/>
      <c r="B28" s="353" t="s">
        <v>85</v>
      </c>
      <c r="C28" s="354"/>
      <c r="D28" s="354"/>
      <c r="E28" s="354"/>
      <c r="F28" s="354"/>
      <c r="G28" s="354"/>
      <c r="H28" s="354"/>
      <c r="I28" s="355"/>
      <c r="J28" s="103"/>
      <c r="K28" s="40">
        <v>18</v>
      </c>
      <c r="L28" s="154">
        <v>43573</v>
      </c>
      <c r="M28" s="154"/>
      <c r="N28" s="154"/>
      <c r="O28" s="154"/>
      <c r="P28" s="154"/>
      <c r="Q28" s="155"/>
      <c r="R28" s="156"/>
      <c r="S28" s="156"/>
      <c r="T28" s="157"/>
      <c r="U28" s="158"/>
      <c r="V28" s="158"/>
      <c r="W28" s="155"/>
      <c r="X28" s="139" t="str">
        <f t="shared" si="0"/>
        <v/>
      </c>
      <c r="Y28" s="162" t="str">
        <f t="shared" si="1"/>
        <v/>
      </c>
      <c r="Z28" s="163"/>
      <c r="AA28" s="163"/>
      <c r="AB28" s="164"/>
      <c r="AC28" s="165">
        <v>0</v>
      </c>
      <c r="AD28" s="166"/>
      <c r="AE28" s="167"/>
      <c r="AF28" s="162" t="str">
        <f t="shared" si="2"/>
        <v/>
      </c>
      <c r="AG28" s="163"/>
      <c r="AH28" s="164"/>
      <c r="AI28" s="140"/>
      <c r="AJ28" s="140"/>
      <c r="AK28" s="234"/>
      <c r="AL28" s="234"/>
      <c r="AM28" s="142">
        <f t="shared" si="3"/>
        <v>0</v>
      </c>
      <c r="AN28" s="143">
        <f t="shared" si="4"/>
        <v>0</v>
      </c>
      <c r="AO28" s="231"/>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3"/>
      <c r="BP28" s="94"/>
      <c r="BQ28" s="94"/>
      <c r="BR28" s="94">
        <f t="shared" si="5"/>
        <v>1</v>
      </c>
      <c r="BS28" s="94"/>
      <c r="BT28" s="94"/>
      <c r="BU28" s="94"/>
      <c r="BV28" s="94">
        <f t="shared" si="6"/>
        <v>5</v>
      </c>
      <c r="BW28" s="94"/>
      <c r="BX28" s="94"/>
      <c r="BY28" s="342"/>
      <c r="BZ28" s="342"/>
      <c r="CA28" s="342"/>
      <c r="CB28" s="342"/>
      <c r="CC28" s="342"/>
      <c r="CD28" s="342"/>
      <c r="CE28" s="342"/>
      <c r="CF28" s="342"/>
      <c r="CG28" s="342"/>
      <c r="CH28" s="342"/>
      <c r="CI28" s="342"/>
      <c r="CJ28" s="342"/>
      <c r="CK28" s="342"/>
      <c r="CL28" s="342"/>
      <c r="CM28" s="342"/>
      <c r="CN28" s="342"/>
      <c r="CO28" s="342"/>
      <c r="CP28" s="342"/>
      <c r="CQ28" s="342"/>
      <c r="CR28" s="342"/>
      <c r="CS28" s="342"/>
      <c r="CT28" s="342"/>
      <c r="CU28" s="342"/>
      <c r="CV28" s="342"/>
      <c r="CW28" s="342"/>
      <c r="CX28" s="342"/>
      <c r="CY28" s="342"/>
      <c r="CZ28" s="342"/>
      <c r="DA28" s="2"/>
      <c r="DB28" s="2"/>
      <c r="DC28" s="2"/>
      <c r="DD28" s="2"/>
    </row>
    <row r="29" spans="1:108" s="4" customFormat="1" ht="30.95" customHeight="1" x14ac:dyDescent="0.2">
      <c r="A29" s="48"/>
      <c r="B29" s="49"/>
      <c r="C29" s="50"/>
      <c r="D29" s="222"/>
      <c r="E29" s="223"/>
      <c r="F29" s="223"/>
      <c r="G29" s="223"/>
      <c r="H29" s="224"/>
      <c r="I29" s="51"/>
      <c r="J29" s="103">
        <f>IF(ISBLANK(D29),0,1)</f>
        <v>0</v>
      </c>
      <c r="K29" s="40">
        <v>19</v>
      </c>
      <c r="L29" s="154">
        <v>43574</v>
      </c>
      <c r="M29" s="154"/>
      <c r="N29" s="154"/>
      <c r="O29" s="154"/>
      <c r="P29" s="154"/>
      <c r="Q29" s="155"/>
      <c r="R29" s="156"/>
      <c r="S29" s="156"/>
      <c r="T29" s="157"/>
      <c r="U29" s="158"/>
      <c r="V29" s="158"/>
      <c r="W29" s="155"/>
      <c r="X29" s="139" t="str">
        <f t="shared" si="0"/>
        <v/>
      </c>
      <c r="Y29" s="162" t="str">
        <f t="shared" si="1"/>
        <v/>
      </c>
      <c r="Z29" s="163"/>
      <c r="AA29" s="163"/>
      <c r="AB29" s="164"/>
      <c r="AC29" s="165">
        <v>0</v>
      </c>
      <c r="AD29" s="166"/>
      <c r="AE29" s="167"/>
      <c r="AF29" s="162" t="str">
        <f t="shared" si="2"/>
        <v/>
      </c>
      <c r="AG29" s="163"/>
      <c r="AH29" s="164"/>
      <c r="AI29" s="140"/>
      <c r="AJ29" s="140"/>
      <c r="AK29" s="234"/>
      <c r="AL29" s="234"/>
      <c r="AM29" s="142">
        <f t="shared" si="3"/>
        <v>0</v>
      </c>
      <c r="AN29" s="143">
        <f t="shared" si="4"/>
        <v>0</v>
      </c>
      <c r="AO29" s="231"/>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3"/>
      <c r="BP29" s="94"/>
      <c r="BQ29" s="94"/>
      <c r="BR29" s="94">
        <f t="shared" si="5"/>
        <v>1</v>
      </c>
      <c r="BS29" s="94"/>
      <c r="BT29" s="94"/>
      <c r="BU29" s="94"/>
      <c r="BV29" s="94">
        <f t="shared" si="6"/>
        <v>6</v>
      </c>
      <c r="BW29" s="94"/>
      <c r="BX29" s="94"/>
      <c r="BY29" s="342"/>
      <c r="BZ29" s="342"/>
      <c r="CA29" s="342"/>
      <c r="CB29" s="342"/>
      <c r="CC29" s="342"/>
      <c r="CD29" s="342"/>
      <c r="CE29" s="342"/>
      <c r="CF29" s="342"/>
      <c r="CG29" s="342"/>
      <c r="CH29" s="342"/>
      <c r="CI29" s="342"/>
      <c r="CJ29" s="342"/>
      <c r="CK29" s="342"/>
      <c r="CL29" s="342"/>
      <c r="CM29" s="342"/>
      <c r="CN29" s="342"/>
      <c r="CO29" s="342"/>
      <c r="CP29" s="342"/>
      <c r="CQ29" s="342"/>
      <c r="CR29" s="342"/>
      <c r="CS29" s="342"/>
      <c r="CT29" s="342"/>
      <c r="CU29" s="342"/>
      <c r="CV29" s="342"/>
      <c r="CW29" s="342"/>
      <c r="CX29" s="342"/>
      <c r="CY29" s="342"/>
      <c r="CZ29" s="342"/>
      <c r="DA29" s="2"/>
      <c r="DB29" s="2"/>
      <c r="DC29" s="2"/>
      <c r="DD29" s="2"/>
    </row>
    <row r="30" spans="1:108" s="4" customFormat="1" ht="30.95" customHeight="1" x14ac:dyDescent="0.25">
      <c r="B30" s="225" t="s">
        <v>81</v>
      </c>
      <c r="C30" s="226"/>
      <c r="D30" s="226"/>
      <c r="E30" s="226"/>
      <c r="F30" s="226"/>
      <c r="G30" s="226"/>
      <c r="H30" s="226"/>
      <c r="I30" s="227"/>
      <c r="J30" s="103"/>
      <c r="K30" s="40">
        <v>20</v>
      </c>
      <c r="L30" s="154">
        <v>43575</v>
      </c>
      <c r="M30" s="154"/>
      <c r="N30" s="154"/>
      <c r="O30" s="154"/>
      <c r="P30" s="154"/>
      <c r="Q30" s="155"/>
      <c r="R30" s="156"/>
      <c r="S30" s="156"/>
      <c r="T30" s="157"/>
      <c r="U30" s="158"/>
      <c r="V30" s="158"/>
      <c r="W30" s="155"/>
      <c r="X30" s="139" t="str">
        <f t="shared" si="0"/>
        <v/>
      </c>
      <c r="Y30" s="162" t="str">
        <f t="shared" si="1"/>
        <v/>
      </c>
      <c r="Z30" s="163"/>
      <c r="AA30" s="163"/>
      <c r="AB30" s="164"/>
      <c r="AC30" s="165">
        <v>0</v>
      </c>
      <c r="AD30" s="166"/>
      <c r="AE30" s="167"/>
      <c r="AF30" s="162" t="str">
        <f t="shared" si="2"/>
        <v/>
      </c>
      <c r="AG30" s="163"/>
      <c r="AH30" s="164"/>
      <c r="AI30" s="140"/>
      <c r="AJ30" s="140"/>
      <c r="AK30" s="234"/>
      <c r="AL30" s="234"/>
      <c r="AM30" s="142">
        <f t="shared" si="3"/>
        <v>0</v>
      </c>
      <c r="AN30" s="143">
        <f t="shared" si="4"/>
        <v>0</v>
      </c>
      <c r="AO30" s="231"/>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3"/>
      <c r="BP30" s="94"/>
      <c r="BQ30" s="94"/>
      <c r="BR30" s="94">
        <f t="shared" si="5"/>
        <v>1</v>
      </c>
      <c r="BS30" s="94"/>
      <c r="BT30" s="94"/>
      <c r="BU30" s="94"/>
      <c r="BV30" s="94">
        <f t="shared" si="6"/>
        <v>7</v>
      </c>
      <c r="BW30" s="94"/>
      <c r="BX30" s="94"/>
      <c r="BY30" s="342"/>
      <c r="BZ30" s="342"/>
      <c r="CA30" s="342"/>
      <c r="CB30" s="342"/>
      <c r="CC30" s="342"/>
      <c r="CD30" s="342"/>
      <c r="CE30" s="342"/>
      <c r="CF30" s="342"/>
      <c r="CG30" s="342"/>
      <c r="CH30" s="342"/>
      <c r="CI30" s="342"/>
      <c r="CJ30" s="342"/>
      <c r="CK30" s="342"/>
      <c r="CL30" s="342"/>
      <c r="CM30" s="342"/>
      <c r="CN30" s="342"/>
      <c r="CO30" s="342"/>
      <c r="CP30" s="342"/>
      <c r="CQ30" s="342"/>
      <c r="CR30" s="342"/>
      <c r="CS30" s="342"/>
      <c r="CT30" s="342"/>
      <c r="CU30" s="342"/>
      <c r="CV30" s="342"/>
      <c r="CW30" s="342"/>
      <c r="CX30" s="342"/>
      <c r="CY30" s="342"/>
      <c r="CZ30" s="342"/>
      <c r="DA30" s="2"/>
      <c r="DB30" s="2"/>
      <c r="DC30" s="2"/>
      <c r="DD30" s="2"/>
    </row>
    <row r="31" spans="1:108" s="4" customFormat="1" ht="30.95" customHeight="1" x14ac:dyDescent="0.2">
      <c r="B31" s="49"/>
      <c r="C31" s="52"/>
      <c r="D31" s="222"/>
      <c r="E31" s="223"/>
      <c r="F31" s="223"/>
      <c r="G31" s="223"/>
      <c r="H31" s="224"/>
      <c r="I31" s="47"/>
      <c r="J31" s="103">
        <f>IF(ISBLANK(D31),0,1)</f>
        <v>0</v>
      </c>
      <c r="K31" s="40">
        <v>21</v>
      </c>
      <c r="L31" s="154">
        <v>43576</v>
      </c>
      <c r="M31" s="154"/>
      <c r="N31" s="154"/>
      <c r="O31" s="154"/>
      <c r="P31" s="154"/>
      <c r="Q31" s="155"/>
      <c r="R31" s="156"/>
      <c r="S31" s="156"/>
      <c r="T31" s="157"/>
      <c r="U31" s="158"/>
      <c r="V31" s="158"/>
      <c r="W31" s="155"/>
      <c r="X31" s="139" t="str">
        <f t="shared" si="0"/>
        <v/>
      </c>
      <c r="Y31" s="162" t="str">
        <f t="shared" si="1"/>
        <v/>
      </c>
      <c r="Z31" s="163"/>
      <c r="AA31" s="163"/>
      <c r="AB31" s="164"/>
      <c r="AC31" s="165">
        <v>0</v>
      </c>
      <c r="AD31" s="166"/>
      <c r="AE31" s="167"/>
      <c r="AF31" s="162" t="str">
        <f t="shared" si="2"/>
        <v/>
      </c>
      <c r="AG31" s="163"/>
      <c r="AH31" s="164"/>
      <c r="AI31" s="140"/>
      <c r="AJ31" s="140"/>
      <c r="AK31" s="234"/>
      <c r="AL31" s="234"/>
      <c r="AM31" s="142">
        <f t="shared" si="3"/>
        <v>0</v>
      </c>
      <c r="AN31" s="143">
        <f t="shared" si="4"/>
        <v>0</v>
      </c>
      <c r="AO31" s="231"/>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3"/>
      <c r="BP31" s="94"/>
      <c r="BQ31" s="94"/>
      <c r="BR31" s="94">
        <f t="shared" si="5"/>
        <v>1</v>
      </c>
      <c r="BS31" s="94"/>
      <c r="BT31" s="94"/>
      <c r="BU31" s="94"/>
      <c r="BV31" s="94">
        <f t="shared" si="6"/>
        <v>1</v>
      </c>
      <c r="BW31" s="94"/>
      <c r="BX31" s="94"/>
      <c r="BY31" s="342"/>
      <c r="BZ31" s="342"/>
      <c r="CA31" s="342"/>
      <c r="CB31" s="342"/>
      <c r="CC31" s="342"/>
      <c r="CD31" s="342"/>
      <c r="CE31" s="342"/>
      <c r="CF31" s="342"/>
      <c r="CG31" s="342"/>
      <c r="CH31" s="342"/>
      <c r="CI31" s="342"/>
      <c r="CJ31" s="342"/>
      <c r="CK31" s="342"/>
      <c r="CL31" s="342"/>
      <c r="CM31" s="342"/>
      <c r="CN31" s="342"/>
      <c r="CO31" s="342"/>
      <c r="CP31" s="342"/>
      <c r="CQ31" s="342"/>
      <c r="CR31" s="342"/>
      <c r="CS31" s="342"/>
      <c r="CT31" s="342"/>
      <c r="CU31" s="342"/>
      <c r="CV31" s="342"/>
      <c r="CW31" s="342"/>
      <c r="CX31" s="342"/>
      <c r="CY31" s="342"/>
      <c r="CZ31" s="342"/>
      <c r="DA31" s="2"/>
      <c r="DB31" s="2"/>
      <c r="DC31" s="2"/>
      <c r="DD31" s="2"/>
    </row>
    <row r="32" spans="1:108" s="4" customFormat="1" ht="37.5" customHeight="1" x14ac:dyDescent="0.2">
      <c r="B32" s="352" t="s">
        <v>82</v>
      </c>
      <c r="C32" s="152"/>
      <c r="D32" s="152"/>
      <c r="E32" s="152"/>
      <c r="F32" s="152"/>
      <c r="G32" s="152"/>
      <c r="H32" s="152"/>
      <c r="I32" s="153"/>
      <c r="J32" s="103"/>
      <c r="K32" s="40">
        <v>22</v>
      </c>
      <c r="L32" s="154">
        <v>43577</v>
      </c>
      <c r="M32" s="154"/>
      <c r="N32" s="154"/>
      <c r="O32" s="154"/>
      <c r="P32" s="154"/>
      <c r="Q32" s="155"/>
      <c r="R32" s="156"/>
      <c r="S32" s="156"/>
      <c r="T32" s="157"/>
      <c r="U32" s="158"/>
      <c r="V32" s="158"/>
      <c r="W32" s="155"/>
      <c r="X32" s="139" t="str">
        <f t="shared" si="0"/>
        <v/>
      </c>
      <c r="Y32" s="162" t="str">
        <f t="shared" si="1"/>
        <v/>
      </c>
      <c r="Z32" s="163"/>
      <c r="AA32" s="163"/>
      <c r="AB32" s="164"/>
      <c r="AC32" s="165">
        <v>0</v>
      </c>
      <c r="AD32" s="166"/>
      <c r="AE32" s="167"/>
      <c r="AF32" s="162" t="str">
        <f t="shared" si="2"/>
        <v/>
      </c>
      <c r="AG32" s="163"/>
      <c r="AH32" s="164"/>
      <c r="AI32" s="140"/>
      <c r="AJ32" s="140"/>
      <c r="AK32" s="234"/>
      <c r="AL32" s="234"/>
      <c r="AM32" s="142">
        <f t="shared" si="3"/>
        <v>0</v>
      </c>
      <c r="AN32" s="143">
        <f t="shared" si="4"/>
        <v>0</v>
      </c>
      <c r="AO32" s="231"/>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3"/>
      <c r="BP32" s="94"/>
      <c r="BQ32" s="94"/>
      <c r="BR32" s="94">
        <f t="shared" si="5"/>
        <v>1</v>
      </c>
      <c r="BS32" s="94"/>
      <c r="BT32" s="94"/>
      <c r="BU32" s="94"/>
      <c r="BV32" s="94">
        <f t="shared" si="6"/>
        <v>2</v>
      </c>
      <c r="BW32" s="94"/>
      <c r="BX32" s="94"/>
      <c r="BY32" s="342"/>
      <c r="BZ32" s="342"/>
      <c r="CA32" s="342"/>
      <c r="CB32" s="342"/>
      <c r="CC32" s="342"/>
      <c r="CD32" s="342"/>
      <c r="CE32" s="342"/>
      <c r="CF32" s="342"/>
      <c r="CG32" s="342"/>
      <c r="CH32" s="342"/>
      <c r="CI32" s="342"/>
      <c r="CJ32" s="342"/>
      <c r="CK32" s="342"/>
      <c r="CL32" s="342"/>
      <c r="CM32" s="342"/>
      <c r="CN32" s="342"/>
      <c r="CO32" s="342"/>
      <c r="CP32" s="342"/>
      <c r="CQ32" s="342"/>
      <c r="CR32" s="342"/>
      <c r="CS32" s="342"/>
      <c r="CT32" s="342"/>
      <c r="CU32" s="342"/>
      <c r="CV32" s="342"/>
      <c r="CW32" s="342"/>
      <c r="CX32" s="342"/>
      <c r="CY32" s="342"/>
      <c r="CZ32" s="342"/>
      <c r="DA32" s="2"/>
      <c r="DB32" s="2"/>
      <c r="DC32" s="2"/>
      <c r="DD32" s="2"/>
    </row>
    <row r="33" spans="1:108" s="4" customFormat="1" ht="30.95" customHeight="1" thickBot="1" x14ac:dyDescent="0.25">
      <c r="B33" s="44"/>
      <c r="C33" s="53"/>
      <c r="D33" s="349">
        <f>D29-D31</f>
        <v>0</v>
      </c>
      <c r="E33" s="350"/>
      <c r="F33" s="350"/>
      <c r="G33" s="350"/>
      <c r="H33" s="351"/>
      <c r="I33" s="54"/>
      <c r="J33" s="103"/>
      <c r="K33" s="40">
        <v>23</v>
      </c>
      <c r="L33" s="154">
        <v>43578</v>
      </c>
      <c r="M33" s="154"/>
      <c r="N33" s="154"/>
      <c r="O33" s="154"/>
      <c r="P33" s="154"/>
      <c r="Q33" s="155"/>
      <c r="R33" s="156"/>
      <c r="S33" s="156"/>
      <c r="T33" s="157"/>
      <c r="U33" s="158"/>
      <c r="V33" s="158"/>
      <c r="W33" s="155"/>
      <c r="X33" s="139" t="str">
        <f t="shared" si="0"/>
        <v/>
      </c>
      <c r="Y33" s="162" t="str">
        <f t="shared" si="1"/>
        <v/>
      </c>
      <c r="Z33" s="163"/>
      <c r="AA33" s="163"/>
      <c r="AB33" s="164"/>
      <c r="AC33" s="165">
        <v>0</v>
      </c>
      <c r="AD33" s="166"/>
      <c r="AE33" s="167"/>
      <c r="AF33" s="162" t="str">
        <f t="shared" si="2"/>
        <v/>
      </c>
      <c r="AG33" s="163"/>
      <c r="AH33" s="164"/>
      <c r="AI33" s="140"/>
      <c r="AJ33" s="140"/>
      <c r="AK33" s="234"/>
      <c r="AL33" s="234"/>
      <c r="AM33" s="142">
        <f t="shared" si="3"/>
        <v>0</v>
      </c>
      <c r="AN33" s="143">
        <f t="shared" si="4"/>
        <v>0</v>
      </c>
      <c r="AO33" s="231"/>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3"/>
      <c r="BP33" s="94"/>
      <c r="BQ33" s="94"/>
      <c r="BR33" s="94">
        <f t="shared" si="5"/>
        <v>1</v>
      </c>
      <c r="BS33" s="94"/>
      <c r="BT33" s="94"/>
      <c r="BU33" s="94"/>
      <c r="BV33" s="94">
        <f t="shared" si="6"/>
        <v>3</v>
      </c>
      <c r="BW33" s="94"/>
      <c r="BX33" s="94"/>
      <c r="BY33" s="94"/>
      <c r="BZ33" s="94"/>
      <c r="CA33" s="94"/>
      <c r="CB33" s="94"/>
      <c r="CC33" s="94"/>
      <c r="CD33" s="94"/>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row>
    <row r="34" spans="1:108" s="4" customFormat="1" ht="30.95" customHeight="1" thickTop="1" x14ac:dyDescent="0.2">
      <c r="B34" s="343" t="s">
        <v>58</v>
      </c>
      <c r="C34" s="344"/>
      <c r="D34" s="344"/>
      <c r="E34" s="344"/>
      <c r="F34" s="344"/>
      <c r="G34" s="344"/>
      <c r="H34" s="344"/>
      <c r="I34" s="345"/>
      <c r="J34" s="103"/>
      <c r="K34" s="40">
        <v>24</v>
      </c>
      <c r="L34" s="154">
        <v>43579</v>
      </c>
      <c r="M34" s="154"/>
      <c r="N34" s="154"/>
      <c r="O34" s="154"/>
      <c r="P34" s="154"/>
      <c r="Q34" s="174"/>
      <c r="R34" s="174"/>
      <c r="S34" s="174"/>
      <c r="T34" s="157"/>
      <c r="U34" s="158"/>
      <c r="V34" s="158"/>
      <c r="W34" s="155"/>
      <c r="X34" s="139" t="str">
        <f t="shared" si="0"/>
        <v/>
      </c>
      <c r="Y34" s="162" t="str">
        <f t="shared" si="1"/>
        <v/>
      </c>
      <c r="Z34" s="163"/>
      <c r="AA34" s="163"/>
      <c r="AB34" s="164"/>
      <c r="AC34" s="165">
        <v>0</v>
      </c>
      <c r="AD34" s="166"/>
      <c r="AE34" s="167"/>
      <c r="AF34" s="162" t="str">
        <f t="shared" si="2"/>
        <v/>
      </c>
      <c r="AG34" s="163"/>
      <c r="AH34" s="164"/>
      <c r="AI34" s="140"/>
      <c r="AJ34" s="140"/>
      <c r="AK34" s="234"/>
      <c r="AL34" s="234"/>
      <c r="AM34" s="142">
        <f t="shared" si="3"/>
        <v>0</v>
      </c>
      <c r="AN34" s="143">
        <f t="shared" si="4"/>
        <v>0</v>
      </c>
      <c r="AO34" s="231"/>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3"/>
      <c r="BP34" s="94"/>
      <c r="BQ34" s="94"/>
      <c r="BR34" s="94">
        <f t="shared" si="5"/>
        <v>1</v>
      </c>
      <c r="BS34" s="94"/>
      <c r="BT34" s="94"/>
      <c r="BU34" s="94"/>
      <c r="BV34" s="94">
        <f t="shared" si="6"/>
        <v>4</v>
      </c>
      <c r="BW34" s="94"/>
      <c r="BX34" s="94"/>
      <c r="BY34" s="94"/>
      <c r="BZ34" s="94"/>
      <c r="CA34" s="94"/>
      <c r="CB34" s="94"/>
      <c r="CC34" s="94"/>
      <c r="CD34" s="94"/>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row>
    <row r="35" spans="1:108" s="4" customFormat="1" ht="30.95" customHeight="1" x14ac:dyDescent="0.2">
      <c r="B35" s="346"/>
      <c r="C35" s="347"/>
      <c r="D35" s="347"/>
      <c r="E35" s="347"/>
      <c r="F35" s="347"/>
      <c r="G35" s="347"/>
      <c r="H35" s="347"/>
      <c r="I35" s="348"/>
      <c r="J35" s="103"/>
      <c r="K35" s="40">
        <v>25</v>
      </c>
      <c r="L35" s="154">
        <v>43580</v>
      </c>
      <c r="M35" s="154"/>
      <c r="N35" s="154"/>
      <c r="O35" s="154"/>
      <c r="P35" s="154"/>
      <c r="Q35" s="155"/>
      <c r="R35" s="156"/>
      <c r="S35" s="156"/>
      <c r="T35" s="157"/>
      <c r="U35" s="158"/>
      <c r="V35" s="158"/>
      <c r="W35" s="155"/>
      <c r="X35" s="139" t="str">
        <f t="shared" si="0"/>
        <v/>
      </c>
      <c r="Y35" s="162" t="str">
        <f t="shared" si="1"/>
        <v/>
      </c>
      <c r="Z35" s="163"/>
      <c r="AA35" s="163"/>
      <c r="AB35" s="164"/>
      <c r="AC35" s="165">
        <v>0</v>
      </c>
      <c r="AD35" s="166"/>
      <c r="AE35" s="167"/>
      <c r="AF35" s="162" t="str">
        <f t="shared" si="2"/>
        <v/>
      </c>
      <c r="AG35" s="163"/>
      <c r="AH35" s="164"/>
      <c r="AI35" s="140"/>
      <c r="AJ35" s="140"/>
      <c r="AK35" s="234"/>
      <c r="AL35" s="234"/>
      <c r="AM35" s="142">
        <f t="shared" si="3"/>
        <v>0</v>
      </c>
      <c r="AN35" s="143">
        <f t="shared" si="4"/>
        <v>0</v>
      </c>
      <c r="AO35" s="231"/>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3"/>
      <c r="BP35" s="94"/>
      <c r="BQ35" s="94"/>
      <c r="BR35" s="94">
        <f t="shared" si="5"/>
        <v>1</v>
      </c>
      <c r="BS35" s="94"/>
      <c r="BT35" s="94"/>
      <c r="BU35" s="94"/>
      <c r="BV35" s="94">
        <f t="shared" si="6"/>
        <v>5</v>
      </c>
      <c r="BW35" s="94"/>
      <c r="BX35" s="94"/>
      <c r="BY35" s="94"/>
      <c r="BZ35" s="94"/>
      <c r="CA35" s="94"/>
      <c r="CB35" s="94"/>
      <c r="CC35" s="94"/>
      <c r="CD35" s="94"/>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row>
    <row r="36" spans="1:108" s="4" customFormat="1" ht="30.95" customHeight="1" x14ac:dyDescent="0.2">
      <c r="A36" s="56"/>
      <c r="B36" s="57">
        <v>1</v>
      </c>
      <c r="C36" s="339"/>
      <c r="D36" s="340"/>
      <c r="E36" s="340"/>
      <c r="F36" s="340"/>
      <c r="G36" s="340"/>
      <c r="H36" s="341"/>
      <c r="I36" s="58"/>
      <c r="J36" s="103">
        <f>IF(ISBLANK(C36),0,1)</f>
        <v>0</v>
      </c>
      <c r="K36" s="40">
        <v>26</v>
      </c>
      <c r="L36" s="154">
        <v>43581</v>
      </c>
      <c r="M36" s="154"/>
      <c r="N36" s="154"/>
      <c r="O36" s="154"/>
      <c r="P36" s="154"/>
      <c r="Q36" s="155"/>
      <c r="R36" s="156"/>
      <c r="S36" s="156"/>
      <c r="T36" s="157"/>
      <c r="U36" s="158"/>
      <c r="V36" s="158"/>
      <c r="W36" s="155"/>
      <c r="X36" s="139" t="str">
        <f t="shared" si="0"/>
        <v/>
      </c>
      <c r="Y36" s="162" t="str">
        <f t="shared" si="1"/>
        <v/>
      </c>
      <c r="Z36" s="163"/>
      <c r="AA36" s="163"/>
      <c r="AB36" s="164"/>
      <c r="AC36" s="165">
        <v>0</v>
      </c>
      <c r="AD36" s="166"/>
      <c r="AE36" s="167"/>
      <c r="AF36" s="162" t="str">
        <f t="shared" si="2"/>
        <v/>
      </c>
      <c r="AG36" s="163"/>
      <c r="AH36" s="164"/>
      <c r="AI36" s="140"/>
      <c r="AJ36" s="140"/>
      <c r="AK36" s="234"/>
      <c r="AL36" s="234"/>
      <c r="AM36" s="142">
        <f t="shared" si="3"/>
        <v>0</v>
      </c>
      <c r="AN36" s="143">
        <f t="shared" si="4"/>
        <v>0</v>
      </c>
      <c r="AO36" s="231"/>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3"/>
      <c r="BP36" s="94"/>
      <c r="BQ36" s="94"/>
      <c r="BR36" s="94">
        <f t="shared" si="5"/>
        <v>1</v>
      </c>
      <c r="BS36" s="94"/>
      <c r="BT36" s="94"/>
      <c r="BU36" s="94"/>
      <c r="BV36" s="94">
        <f t="shared" si="6"/>
        <v>6</v>
      </c>
      <c r="BW36" s="94"/>
      <c r="BX36" s="94"/>
      <c r="BY36" s="94"/>
      <c r="BZ36" s="94"/>
      <c r="CA36" s="94"/>
      <c r="CB36" s="94"/>
      <c r="CC36" s="94"/>
      <c r="CD36" s="94"/>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row>
    <row r="37" spans="1:108" s="4" customFormat="1" ht="30.95" customHeight="1" thickBot="1" x14ac:dyDescent="0.25">
      <c r="A37" s="47"/>
      <c r="B37" s="59">
        <v>2</v>
      </c>
      <c r="C37" s="334"/>
      <c r="D37" s="335"/>
      <c r="E37" s="335"/>
      <c r="F37" s="335"/>
      <c r="G37" s="335"/>
      <c r="H37" s="336"/>
      <c r="I37" s="60"/>
      <c r="J37" s="103">
        <f>IF(ISBLANK(C37),0,1)</f>
        <v>0</v>
      </c>
      <c r="K37" s="40">
        <v>27</v>
      </c>
      <c r="L37" s="154">
        <v>43582</v>
      </c>
      <c r="M37" s="154"/>
      <c r="N37" s="154"/>
      <c r="O37" s="154"/>
      <c r="P37" s="154"/>
      <c r="Q37" s="155"/>
      <c r="R37" s="156"/>
      <c r="S37" s="156"/>
      <c r="T37" s="157"/>
      <c r="U37" s="158"/>
      <c r="V37" s="158"/>
      <c r="W37" s="155"/>
      <c r="X37" s="139" t="str">
        <f t="shared" si="0"/>
        <v/>
      </c>
      <c r="Y37" s="162" t="str">
        <f t="shared" si="1"/>
        <v/>
      </c>
      <c r="Z37" s="163"/>
      <c r="AA37" s="163"/>
      <c r="AB37" s="164"/>
      <c r="AC37" s="165">
        <v>0</v>
      </c>
      <c r="AD37" s="166"/>
      <c r="AE37" s="167"/>
      <c r="AF37" s="162" t="str">
        <f t="shared" si="2"/>
        <v/>
      </c>
      <c r="AG37" s="163"/>
      <c r="AH37" s="164"/>
      <c r="AI37" s="140"/>
      <c r="AJ37" s="140"/>
      <c r="AK37" s="234"/>
      <c r="AL37" s="234"/>
      <c r="AM37" s="142">
        <f t="shared" si="3"/>
        <v>0</v>
      </c>
      <c r="AN37" s="143">
        <f t="shared" si="4"/>
        <v>0</v>
      </c>
      <c r="AO37" s="231"/>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3"/>
      <c r="BP37" s="94"/>
      <c r="BQ37" s="94"/>
      <c r="BR37" s="94">
        <f t="shared" si="5"/>
        <v>1</v>
      </c>
      <c r="BS37" s="94"/>
      <c r="BT37" s="94"/>
      <c r="BU37" s="94"/>
      <c r="BV37" s="94">
        <f t="shared" si="6"/>
        <v>7</v>
      </c>
      <c r="BW37" s="94"/>
      <c r="BX37" s="94"/>
      <c r="BY37" s="94"/>
      <c r="BZ37" s="94"/>
      <c r="CA37" s="94"/>
      <c r="CB37" s="94"/>
      <c r="CC37" s="94"/>
      <c r="CD37" s="94"/>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row>
    <row r="38" spans="1:108" s="4" customFormat="1" ht="30.95" customHeight="1" thickTop="1" x14ac:dyDescent="0.2">
      <c r="B38" s="337"/>
      <c r="C38" s="211"/>
      <c r="D38" s="211"/>
      <c r="E38" s="211"/>
      <c r="F38" s="211"/>
      <c r="G38" s="211"/>
      <c r="H38" s="211"/>
      <c r="I38" s="338"/>
      <c r="J38" s="103"/>
      <c r="K38" s="40">
        <v>28</v>
      </c>
      <c r="L38" s="154">
        <v>43583</v>
      </c>
      <c r="M38" s="154"/>
      <c r="N38" s="154"/>
      <c r="O38" s="154"/>
      <c r="P38" s="154"/>
      <c r="Q38" s="155"/>
      <c r="R38" s="156"/>
      <c r="S38" s="156"/>
      <c r="T38" s="157"/>
      <c r="U38" s="158"/>
      <c r="V38" s="158"/>
      <c r="W38" s="155"/>
      <c r="X38" s="139" t="str">
        <f t="shared" si="0"/>
        <v/>
      </c>
      <c r="Y38" s="162" t="str">
        <f t="shared" si="1"/>
        <v/>
      </c>
      <c r="Z38" s="163"/>
      <c r="AA38" s="163"/>
      <c r="AB38" s="164"/>
      <c r="AC38" s="165">
        <v>0</v>
      </c>
      <c r="AD38" s="166"/>
      <c r="AE38" s="167"/>
      <c r="AF38" s="162" t="str">
        <f t="shared" si="2"/>
        <v/>
      </c>
      <c r="AG38" s="163"/>
      <c r="AH38" s="164"/>
      <c r="AI38" s="140"/>
      <c r="AJ38" s="140"/>
      <c r="AK38" s="234"/>
      <c r="AL38" s="234"/>
      <c r="AM38" s="142">
        <f t="shared" si="3"/>
        <v>0</v>
      </c>
      <c r="AN38" s="143">
        <f t="shared" si="4"/>
        <v>0</v>
      </c>
      <c r="AO38" s="231"/>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3"/>
      <c r="BP38" s="94"/>
      <c r="BQ38" s="94"/>
      <c r="BR38" s="94">
        <f t="shared" si="5"/>
        <v>1</v>
      </c>
      <c r="BS38" s="94"/>
      <c r="BT38" s="94"/>
      <c r="BU38" s="94"/>
      <c r="BV38" s="94">
        <f t="shared" si="6"/>
        <v>1</v>
      </c>
      <c r="BW38" s="94"/>
      <c r="BX38" s="94"/>
      <c r="BY38" s="94"/>
      <c r="BZ38" s="94"/>
      <c r="CA38" s="94"/>
      <c r="CB38" s="94"/>
      <c r="CC38" s="94"/>
      <c r="CD38" s="94"/>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row>
    <row r="39" spans="1:108" s="4" customFormat="1" ht="30.95" customHeight="1" x14ac:dyDescent="0.2">
      <c r="A39" s="58"/>
      <c r="B39" s="61"/>
      <c r="C39" s="299"/>
      <c r="D39" s="299"/>
      <c r="E39" s="299"/>
      <c r="F39" s="299"/>
      <c r="G39" s="61"/>
      <c r="H39" s="299"/>
      <c r="I39" s="300"/>
      <c r="J39" s="103"/>
      <c r="K39" s="40">
        <v>29</v>
      </c>
      <c r="L39" s="154">
        <v>43584</v>
      </c>
      <c r="M39" s="154"/>
      <c r="N39" s="154"/>
      <c r="O39" s="154"/>
      <c r="P39" s="154"/>
      <c r="Q39" s="155"/>
      <c r="R39" s="156"/>
      <c r="S39" s="156"/>
      <c r="T39" s="157"/>
      <c r="U39" s="158"/>
      <c r="V39" s="158"/>
      <c r="W39" s="155"/>
      <c r="X39" s="139" t="str">
        <f t="shared" si="0"/>
        <v/>
      </c>
      <c r="Y39" s="162" t="str">
        <f t="shared" si="1"/>
        <v/>
      </c>
      <c r="Z39" s="163"/>
      <c r="AA39" s="163"/>
      <c r="AB39" s="164"/>
      <c r="AC39" s="165">
        <v>4.1666666666666664E-2</v>
      </c>
      <c r="AD39" s="166"/>
      <c r="AE39" s="167"/>
      <c r="AF39" s="162" t="str">
        <f t="shared" si="2"/>
        <v/>
      </c>
      <c r="AG39" s="163"/>
      <c r="AH39" s="164"/>
      <c r="AI39" s="140"/>
      <c r="AJ39" s="140"/>
      <c r="AK39" s="234"/>
      <c r="AL39" s="234"/>
      <c r="AM39" s="142">
        <f t="shared" si="3"/>
        <v>0</v>
      </c>
      <c r="AN39" s="143">
        <f t="shared" si="4"/>
        <v>0</v>
      </c>
      <c r="AO39" s="231"/>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3"/>
      <c r="BP39" s="94"/>
      <c r="BQ39" s="94"/>
      <c r="BR39" s="94">
        <f t="shared" si="5"/>
        <v>1</v>
      </c>
      <c r="BS39" s="94"/>
      <c r="BT39" s="94"/>
      <c r="BU39" s="94"/>
      <c r="BV39" s="94">
        <f t="shared" si="6"/>
        <v>2</v>
      </c>
      <c r="BW39" s="94"/>
      <c r="BX39" s="94"/>
      <c r="BY39" s="94"/>
      <c r="BZ39" s="94"/>
      <c r="CA39" s="94"/>
      <c r="CB39" s="94"/>
      <c r="CC39" s="94"/>
      <c r="CD39" s="94"/>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row>
    <row r="40" spans="1:108" s="4" customFormat="1" ht="30.95" customHeight="1" x14ac:dyDescent="0.25">
      <c r="B40" s="331" t="s">
        <v>46</v>
      </c>
      <c r="C40" s="332"/>
      <c r="D40" s="332"/>
      <c r="E40" s="332"/>
      <c r="F40" s="332"/>
      <c r="G40" s="332"/>
      <c r="H40" s="332"/>
      <c r="I40" s="333"/>
      <c r="J40" s="103"/>
      <c r="K40" s="40">
        <v>30</v>
      </c>
      <c r="L40" s="154">
        <v>43585</v>
      </c>
      <c r="M40" s="154"/>
      <c r="N40" s="154"/>
      <c r="O40" s="154"/>
      <c r="P40" s="154"/>
      <c r="Q40" s="155"/>
      <c r="R40" s="156"/>
      <c r="S40" s="156"/>
      <c r="T40" s="157"/>
      <c r="U40" s="158"/>
      <c r="V40" s="158"/>
      <c r="W40" s="155"/>
      <c r="X40" s="139" t="str">
        <f t="shared" si="0"/>
        <v/>
      </c>
      <c r="Y40" s="162" t="str">
        <f t="shared" si="1"/>
        <v/>
      </c>
      <c r="Z40" s="163"/>
      <c r="AA40" s="163"/>
      <c r="AB40" s="164"/>
      <c r="AC40" s="165">
        <v>0</v>
      </c>
      <c r="AD40" s="166"/>
      <c r="AE40" s="167"/>
      <c r="AF40" s="162" t="str">
        <f t="shared" si="2"/>
        <v/>
      </c>
      <c r="AG40" s="163"/>
      <c r="AH40" s="164"/>
      <c r="AI40" s="140"/>
      <c r="AJ40" s="140"/>
      <c r="AK40" s="234"/>
      <c r="AL40" s="234"/>
      <c r="AM40" s="142">
        <f t="shared" si="3"/>
        <v>0</v>
      </c>
      <c r="AN40" s="143">
        <f t="shared" si="4"/>
        <v>0</v>
      </c>
      <c r="AO40" s="231"/>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3"/>
      <c r="BP40" s="94"/>
      <c r="BQ40" s="94"/>
      <c r="BR40" s="94">
        <f t="shared" si="5"/>
        <v>1</v>
      </c>
      <c r="BS40" s="94"/>
      <c r="BT40" s="94"/>
      <c r="BU40" s="94"/>
      <c r="BV40" s="94">
        <f t="shared" si="6"/>
        <v>3</v>
      </c>
      <c r="BW40" s="94"/>
      <c r="BX40" s="94"/>
      <c r="BY40" s="94"/>
      <c r="BZ40" s="94"/>
      <c r="CA40" s="94"/>
      <c r="CB40" s="94"/>
      <c r="CC40" s="94"/>
      <c r="CD40" s="94"/>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row>
    <row r="41" spans="1:108" s="4" customFormat="1" ht="30.95" customHeight="1" x14ac:dyDescent="0.2">
      <c r="A41" s="62"/>
      <c r="B41" s="63"/>
      <c r="C41" s="64"/>
      <c r="D41" s="328"/>
      <c r="E41" s="329"/>
      <c r="F41" s="329"/>
      <c r="G41" s="329"/>
      <c r="H41" s="330"/>
      <c r="I41" s="65"/>
      <c r="J41" s="103">
        <f>IF(ISBLANK(D41),0,1)</f>
        <v>0</v>
      </c>
      <c r="K41" s="66">
        <v>31</v>
      </c>
      <c r="L41" s="154">
        <v>43586</v>
      </c>
      <c r="M41" s="154"/>
      <c r="N41" s="154"/>
      <c r="O41" s="154"/>
      <c r="P41" s="154"/>
      <c r="Q41" s="174"/>
      <c r="R41" s="174"/>
      <c r="S41" s="174"/>
      <c r="T41" s="157"/>
      <c r="U41" s="158"/>
      <c r="V41" s="158"/>
      <c r="W41" s="155"/>
      <c r="X41" s="139" t="str">
        <f t="shared" si="0"/>
        <v/>
      </c>
      <c r="Y41" s="162" t="str">
        <f t="shared" si="1"/>
        <v/>
      </c>
      <c r="Z41" s="163"/>
      <c r="AA41" s="163"/>
      <c r="AB41" s="164"/>
      <c r="AC41" s="165">
        <v>0</v>
      </c>
      <c r="AD41" s="166"/>
      <c r="AE41" s="167"/>
      <c r="AF41" s="162" t="str">
        <f t="shared" si="2"/>
        <v/>
      </c>
      <c r="AG41" s="163"/>
      <c r="AH41" s="164"/>
      <c r="AI41" s="140"/>
      <c r="AJ41" s="140"/>
      <c r="AK41" s="234"/>
      <c r="AL41" s="234"/>
      <c r="AM41" s="142">
        <f t="shared" si="3"/>
        <v>0</v>
      </c>
      <c r="AN41" s="143">
        <f t="shared" si="4"/>
        <v>0</v>
      </c>
      <c r="AO41" s="231"/>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3"/>
      <c r="BP41" s="94"/>
      <c r="BQ41" s="94"/>
      <c r="BR41" s="94">
        <f t="shared" si="5"/>
        <v>1</v>
      </c>
      <c r="BS41" s="94"/>
      <c r="BT41" s="94"/>
      <c r="BU41" s="94"/>
      <c r="BV41" s="94">
        <f t="shared" si="6"/>
        <v>4</v>
      </c>
      <c r="BW41" s="94"/>
      <c r="BX41" s="94"/>
      <c r="BY41" s="94"/>
      <c r="BZ41" s="94"/>
      <c r="CA41" s="94"/>
      <c r="CB41" s="94"/>
      <c r="CC41" s="94"/>
      <c r="CD41" s="94"/>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row>
    <row r="42" spans="1:108" s="4" customFormat="1" ht="30" customHeight="1" x14ac:dyDescent="0.2">
      <c r="A42" s="62"/>
      <c r="B42" s="1"/>
      <c r="C42" s="1"/>
      <c r="D42" s="1"/>
      <c r="E42" s="1"/>
      <c r="F42" s="1"/>
      <c r="G42" s="1"/>
      <c r="H42" s="1"/>
      <c r="I42" s="1"/>
      <c r="J42" s="104">
        <f>SUM(J11:J41)</f>
        <v>0</v>
      </c>
      <c r="K42" s="104">
        <f>J42+F5</f>
        <v>0</v>
      </c>
      <c r="L42" s="96"/>
      <c r="M42" s="96"/>
      <c r="N42" s="96"/>
      <c r="O42" s="96"/>
      <c r="P42" s="96"/>
      <c r="Q42" s="110"/>
      <c r="R42" s="110"/>
      <c r="S42" s="110"/>
      <c r="T42" s="110"/>
      <c r="U42" s="110"/>
      <c r="V42" s="110"/>
      <c r="W42" s="110"/>
      <c r="X42" s="110"/>
      <c r="Y42" s="97"/>
      <c r="Z42" s="97"/>
      <c r="AA42" s="97"/>
      <c r="AB42" s="98"/>
      <c r="AC42" s="98"/>
      <c r="AD42" s="98"/>
      <c r="AE42" s="98"/>
      <c r="AF42" s="97"/>
      <c r="AG42" s="111"/>
      <c r="AH42" s="108">
        <f>SUM(AH43:AH44)+AI44</f>
        <v>1</v>
      </c>
      <c r="AI42" s="114"/>
      <c r="AJ42" s="112"/>
      <c r="AK42" s="98"/>
      <c r="AL42" s="109"/>
      <c r="AM42" s="99"/>
      <c r="AN42" s="99"/>
      <c r="AO42" s="99"/>
      <c r="AP42" s="99"/>
      <c r="AQ42" s="99"/>
      <c r="AR42" s="100"/>
      <c r="AS42" s="101"/>
      <c r="AT42" s="101"/>
      <c r="AU42" s="101"/>
      <c r="AV42" s="101"/>
      <c r="AW42" s="101"/>
      <c r="AX42" s="101"/>
      <c r="AY42" s="101"/>
      <c r="AZ42" s="102"/>
      <c r="BA42" s="102"/>
      <c r="BB42" s="102"/>
      <c r="BC42" s="102"/>
      <c r="BD42" s="102"/>
      <c r="BE42" s="102"/>
      <c r="BF42" s="102"/>
      <c r="BG42" s="102"/>
      <c r="BH42" s="102"/>
      <c r="BI42" s="102"/>
      <c r="BJ42" s="102"/>
      <c r="BK42" s="102"/>
      <c r="BL42" s="102"/>
      <c r="BM42" s="102"/>
      <c r="BN42" s="102"/>
      <c r="BO42" s="102"/>
    </row>
    <row r="43" spans="1:108" s="4" customFormat="1" ht="25.5" customHeight="1" x14ac:dyDescent="0.2">
      <c r="A43" s="62"/>
      <c r="B43" s="1"/>
      <c r="C43" s="1"/>
      <c r="D43" s="1"/>
      <c r="E43" s="1"/>
      <c r="F43" s="1"/>
      <c r="G43" s="1"/>
      <c r="H43" s="1"/>
      <c r="I43" s="1"/>
      <c r="J43" s="1"/>
      <c r="K43" s="392" t="s">
        <v>62</v>
      </c>
      <c r="L43" s="393"/>
      <c r="M43" s="393"/>
      <c r="N43" s="393"/>
      <c r="O43" s="393"/>
      <c r="P43" s="393"/>
      <c r="Q43" s="393"/>
      <c r="R43" s="393"/>
      <c r="S43" s="393"/>
      <c r="T43" s="393"/>
      <c r="U43" s="393"/>
      <c r="V43" s="393"/>
      <c r="W43" s="393"/>
      <c r="X43" s="393"/>
      <c r="Y43" s="393"/>
      <c r="Z43" s="393"/>
      <c r="AA43" s="403" t="str">
        <f>IF(COUNTA(D41,C37,C36,D31,D29,D26,C24,G24,B18,B16,B13,B11,M4,T4,AF4,AQ4,BD4)=17,"תקין","לא תקין")</f>
        <v>לא תקין</v>
      </c>
      <c r="AB43" s="404"/>
      <c r="AC43" s="404"/>
      <c r="AD43" s="404"/>
      <c r="AE43" s="405"/>
      <c r="AF43" s="97"/>
      <c r="AG43" s="111"/>
      <c r="AH43" s="108">
        <f>IF(AA43="תקין",1,0)</f>
        <v>0</v>
      </c>
      <c r="AI43" s="115"/>
      <c r="AJ43" s="111"/>
      <c r="AK43" s="98"/>
      <c r="AL43" s="228" t="s">
        <v>73</v>
      </c>
      <c r="AM43" s="229"/>
      <c r="AN43" s="229"/>
      <c r="AO43" s="229"/>
      <c r="AP43" s="230"/>
      <c r="AQ43" s="228">
        <f>SUM(AN9:AN41)</f>
        <v>0</v>
      </c>
      <c r="AR43" s="229"/>
      <c r="AS43" s="229"/>
      <c r="AT43" s="229"/>
      <c r="AU43" s="98"/>
      <c r="AV43" s="98"/>
      <c r="AW43" s="98"/>
      <c r="AX43" s="98"/>
      <c r="AY43" s="98"/>
      <c r="AZ43" s="98"/>
      <c r="BA43" s="98"/>
      <c r="BB43" s="98"/>
      <c r="BC43" s="98"/>
      <c r="BD43" s="102"/>
      <c r="BE43" s="102"/>
      <c r="BF43" s="102"/>
      <c r="BG43" s="102"/>
      <c r="BH43" s="102"/>
      <c r="BI43" s="102"/>
      <c r="BJ43" s="102"/>
      <c r="BK43" s="102"/>
      <c r="BL43" s="102"/>
      <c r="BM43" s="102"/>
      <c r="BN43" s="102"/>
      <c r="BO43" s="102"/>
    </row>
    <row r="44" spans="1:108" s="4" customFormat="1" ht="21" customHeight="1" thickBot="1" x14ac:dyDescent="0.25">
      <c r="A44" s="312"/>
      <c r="B44" s="312"/>
      <c r="C44" s="312"/>
      <c r="D44" s="312"/>
      <c r="E44" s="312"/>
      <c r="F44" s="312"/>
      <c r="G44" s="312"/>
      <c r="H44" s="312"/>
      <c r="I44" s="313"/>
      <c r="J44" s="55"/>
      <c r="K44" s="406" t="s">
        <v>63</v>
      </c>
      <c r="L44" s="407"/>
      <c r="M44" s="407"/>
      <c r="N44" s="407"/>
      <c r="O44" s="407"/>
      <c r="P44" s="407"/>
      <c r="Q44" s="407"/>
      <c r="R44" s="407"/>
      <c r="S44" s="407"/>
      <c r="T44" s="407"/>
      <c r="U44" s="407"/>
      <c r="V44" s="407"/>
      <c r="W44" s="407"/>
      <c r="X44" s="407"/>
      <c r="Y44" s="407"/>
      <c r="Z44" s="407"/>
      <c r="AA44" s="408" t="str">
        <f>IF(SUM(BR11:BR41)=31,"תקין","לא תקין")</f>
        <v>תקין</v>
      </c>
      <c r="AB44" s="409"/>
      <c r="AC44" s="409"/>
      <c r="AD44" s="409"/>
      <c r="AE44" s="410"/>
      <c r="AF44" s="67"/>
      <c r="AG44" s="113"/>
      <c r="AH44" s="108">
        <f>IF(AA44="תקין",1,0)</f>
        <v>1</v>
      </c>
      <c r="AI44" s="108"/>
      <c r="AJ44" s="112"/>
      <c r="AK44" s="98"/>
      <c r="AL44" s="228" t="s">
        <v>74</v>
      </c>
      <c r="AM44" s="229"/>
      <c r="AN44" s="229"/>
      <c r="AO44" s="229"/>
      <c r="AP44" s="230"/>
      <c r="AQ44" s="228">
        <v>1.4</v>
      </c>
      <c r="AR44" s="229"/>
      <c r="AS44" s="229"/>
      <c r="AT44" s="229"/>
      <c r="AU44" s="98"/>
      <c r="AV44" s="98"/>
      <c r="AW44" s="98"/>
      <c r="AX44" s="98"/>
      <c r="AY44" s="98"/>
      <c r="AZ44" s="98"/>
      <c r="BA44" s="98"/>
      <c r="BB44" s="98"/>
      <c r="BC44" s="98"/>
      <c r="BD44" s="12"/>
      <c r="BE44" s="12"/>
      <c r="BF44" s="12"/>
      <c r="BG44" s="12"/>
      <c r="BH44" s="12"/>
      <c r="BI44" s="12"/>
      <c r="BJ44" s="12"/>
      <c r="BK44" s="12"/>
      <c r="BL44" s="12"/>
      <c r="BM44" s="12"/>
      <c r="BN44" s="12"/>
      <c r="BO44" s="12"/>
    </row>
    <row r="45" spans="1:108" s="8" customFormat="1" ht="24" customHeight="1" thickTop="1" thickBot="1" x14ac:dyDescent="0.25">
      <c r="A45" s="257" t="s">
        <v>29</v>
      </c>
      <c r="B45" s="314" t="s">
        <v>39</v>
      </c>
      <c r="C45" s="315"/>
      <c r="D45" s="315"/>
      <c r="E45" s="315"/>
      <c r="F45" s="315"/>
      <c r="G45" s="315"/>
      <c r="H45" s="315"/>
      <c r="I45" s="316"/>
      <c r="J45" s="68"/>
      <c r="K45" s="323" t="s">
        <v>27</v>
      </c>
      <c r="L45" s="324"/>
      <c r="M45" s="324"/>
      <c r="N45" s="324"/>
      <c r="O45" s="324"/>
      <c r="P45" s="324"/>
      <c r="Q45" s="324"/>
      <c r="R45" s="324"/>
      <c r="S45" s="324"/>
      <c r="T45" s="324"/>
      <c r="U45" s="324"/>
      <c r="V45" s="324"/>
      <c r="W45" s="324"/>
      <c r="X45" s="324"/>
      <c r="Y45" s="324"/>
      <c r="Z45" s="324"/>
      <c r="AA45" s="325" t="str">
        <f>IF(AA43="תקין",IF(AA44="תקין",SUM(Y11:Y41),"לא תקין"),"לא תקין")</f>
        <v>לא תקין</v>
      </c>
      <c r="AB45" s="326"/>
      <c r="AC45" s="326"/>
      <c r="AD45" s="326"/>
      <c r="AE45" s="327"/>
      <c r="AF45" s="413">
        <f>SUM(AF11:AH41)</f>
        <v>0</v>
      </c>
      <c r="AG45" s="413"/>
      <c r="AH45" s="413"/>
      <c r="AI45" s="414"/>
      <c r="AJ45" s="135"/>
      <c r="AK45" s="135"/>
      <c r="AL45" s="229" t="s">
        <v>75</v>
      </c>
      <c r="AM45" s="229"/>
      <c r="AN45" s="229"/>
      <c r="AO45" s="229"/>
      <c r="AP45" s="230"/>
      <c r="AQ45" s="228">
        <f>AQ43*AQ44</f>
        <v>0</v>
      </c>
      <c r="AR45" s="229"/>
      <c r="AS45" s="229"/>
      <c r="AT45" s="229"/>
      <c r="AU45" s="91"/>
      <c r="AW45" s="297"/>
      <c r="AX45" s="297"/>
      <c r="AY45" s="297"/>
      <c r="BA45" s="12" t="s">
        <v>60</v>
      </c>
      <c r="BB45" s="12"/>
      <c r="BC45" s="12"/>
      <c r="BD45" s="12"/>
      <c r="BE45" s="12"/>
      <c r="BF45" s="12"/>
      <c r="BG45" s="12"/>
      <c r="BH45" s="12"/>
      <c r="BI45" s="12"/>
      <c r="BJ45" s="12"/>
      <c r="BK45" s="12"/>
      <c r="BL45" s="12"/>
      <c r="BM45" s="12"/>
      <c r="BN45" s="12"/>
      <c r="BO45" s="12"/>
    </row>
    <row r="46" spans="1:108" s="9" customFormat="1" ht="24" customHeight="1" thickTop="1" thickBot="1" x14ac:dyDescent="0.35">
      <c r="A46" s="257"/>
      <c r="B46" s="317"/>
      <c r="C46" s="318"/>
      <c r="D46" s="318"/>
      <c r="E46" s="318"/>
      <c r="F46" s="318"/>
      <c r="G46" s="318"/>
      <c r="H46" s="318"/>
      <c r="I46" s="319"/>
      <c r="J46" s="69"/>
      <c r="K46" s="294" t="s">
        <v>83</v>
      </c>
      <c r="L46" s="295"/>
      <c r="M46" s="295"/>
      <c r="N46" s="295"/>
      <c r="O46" s="295"/>
      <c r="P46" s="295"/>
      <c r="Q46" s="295"/>
      <c r="R46" s="295"/>
      <c r="S46" s="295"/>
      <c r="T46" s="295"/>
      <c r="U46" s="295"/>
      <c r="V46" s="295"/>
      <c r="W46" s="295"/>
      <c r="X46" s="295"/>
      <c r="Y46" s="295"/>
      <c r="Z46" s="296"/>
      <c r="AA46" s="291" t="e">
        <f>סך_שעות*24</f>
        <v>#VALUE!</v>
      </c>
      <c r="AB46" s="292"/>
      <c r="AC46" s="292"/>
      <c r="AD46" s="292"/>
      <c r="AE46" s="293"/>
      <c r="AF46" s="411" t="s">
        <v>80</v>
      </c>
      <c r="AG46" s="411"/>
      <c r="AH46" s="411"/>
      <c r="AI46" s="412"/>
      <c r="AJ46" s="136"/>
      <c r="AK46" s="137"/>
      <c r="AL46" s="228" t="s">
        <v>53</v>
      </c>
      <c r="AM46" s="229"/>
      <c r="AN46" s="229"/>
      <c r="AO46" s="229"/>
      <c r="AP46" s="230"/>
      <c r="AQ46" s="228"/>
      <c r="AR46" s="229"/>
      <c r="AS46" s="229"/>
      <c r="AT46" s="229"/>
      <c r="AU46" s="88"/>
      <c r="AV46" s="13"/>
      <c r="AW46" s="255"/>
      <c r="AX46" s="255"/>
      <c r="AY46" s="255"/>
      <c r="BA46" s="254"/>
      <c r="BB46" s="254"/>
      <c r="BC46" s="254"/>
      <c r="BD46" s="254"/>
      <c r="BE46" s="254"/>
      <c r="BF46" s="254"/>
      <c r="BG46" s="254"/>
      <c r="BH46" s="254"/>
      <c r="BI46" s="12"/>
      <c r="BJ46" s="12"/>
      <c r="BK46" s="12"/>
      <c r="BL46" s="12"/>
      <c r="BM46" s="12"/>
      <c r="BN46" s="12"/>
      <c r="BO46" s="12"/>
    </row>
    <row r="47" spans="1:108" s="10" customFormat="1" ht="24.95" customHeight="1" thickTop="1" x14ac:dyDescent="0.2">
      <c r="A47" s="257"/>
      <c r="B47" s="317"/>
      <c r="C47" s="318"/>
      <c r="D47" s="318"/>
      <c r="E47" s="318"/>
      <c r="F47" s="318"/>
      <c r="G47" s="318"/>
      <c r="H47" s="318"/>
      <c r="I47" s="319"/>
      <c r="J47" s="70"/>
      <c r="K47" s="133"/>
      <c r="L47" s="134"/>
      <c r="M47" s="134"/>
      <c r="N47" s="134"/>
      <c r="O47" s="134"/>
      <c r="P47" s="134"/>
      <c r="Q47" s="134"/>
      <c r="R47" s="134"/>
      <c r="S47" s="134"/>
      <c r="T47" s="134"/>
      <c r="U47" s="134"/>
      <c r="V47" s="134"/>
      <c r="W47" s="134"/>
      <c r="X47" s="134"/>
      <c r="Y47" s="134"/>
      <c r="Z47" s="134"/>
      <c r="AA47" s="71"/>
      <c r="AB47" s="71"/>
      <c r="AC47" s="71"/>
      <c r="AD47" s="71"/>
      <c r="AE47" s="71"/>
      <c r="AF47" s="71"/>
      <c r="AG47" s="71"/>
      <c r="AH47" s="71"/>
      <c r="AI47" s="12"/>
      <c r="AJ47" s="12"/>
      <c r="AK47" s="12"/>
      <c r="AL47" s="298"/>
      <c r="AM47" s="298"/>
      <c r="AN47" s="298"/>
      <c r="AO47" s="298"/>
      <c r="AP47" s="298"/>
      <c r="AQ47" s="298"/>
      <c r="AR47" s="298"/>
      <c r="AS47" s="298"/>
      <c r="AT47" s="298"/>
      <c r="AU47" s="298"/>
      <c r="AV47" s="256"/>
      <c r="AW47" s="256"/>
      <c r="AX47" s="256"/>
      <c r="AY47" s="256"/>
      <c r="BA47" s="254"/>
      <c r="BB47" s="254"/>
      <c r="BC47" s="254"/>
      <c r="BD47" s="254"/>
      <c r="BE47" s="254"/>
      <c r="BF47" s="254"/>
      <c r="BG47" s="254"/>
      <c r="BH47" s="254"/>
      <c r="BI47" s="12"/>
      <c r="BJ47" s="12"/>
      <c r="BK47" s="12"/>
      <c r="BL47" s="12"/>
      <c r="BM47" s="12"/>
      <c r="BN47" s="12"/>
      <c r="BO47" s="12"/>
    </row>
    <row r="48" spans="1:108" s="10" customFormat="1" ht="5.25" customHeight="1" thickBot="1" x14ac:dyDescent="0.25">
      <c r="A48" s="257"/>
      <c r="B48" s="317"/>
      <c r="C48" s="318"/>
      <c r="D48" s="318"/>
      <c r="E48" s="318"/>
      <c r="F48" s="318"/>
      <c r="G48" s="318"/>
      <c r="H48" s="318"/>
      <c r="I48" s="319"/>
      <c r="J48" s="70"/>
      <c r="K48" s="72"/>
      <c r="L48" s="72"/>
      <c r="M48" s="72"/>
      <c r="N48" s="72"/>
      <c r="O48" s="72"/>
      <c r="P48" s="72"/>
      <c r="Q48" s="72"/>
      <c r="R48" s="72"/>
      <c r="S48" s="72"/>
      <c r="T48" s="72"/>
      <c r="U48" s="72"/>
      <c r="V48" s="72"/>
      <c r="W48" s="72"/>
      <c r="X48" s="129"/>
      <c r="Y48" s="72"/>
      <c r="Z48" s="72"/>
      <c r="AA48" s="73"/>
      <c r="AB48" s="74"/>
      <c r="AC48" s="74"/>
      <c r="AD48" s="74"/>
      <c r="AE48" s="74"/>
      <c r="AF48" s="75"/>
      <c r="AG48" s="76"/>
      <c r="AH48" s="12"/>
      <c r="AI48" s="12"/>
      <c r="AJ48" s="12"/>
      <c r="AK48" s="12"/>
      <c r="AL48" s="77"/>
      <c r="AM48" s="77"/>
      <c r="AN48" s="12"/>
      <c r="AO48" s="12"/>
      <c r="AP48" s="12"/>
      <c r="AQ48" s="12"/>
      <c r="AR48" s="12"/>
      <c r="AS48" s="12"/>
      <c r="AT48" s="12"/>
      <c r="AU48" s="12"/>
      <c r="AV48" s="12"/>
      <c r="AW48" s="12"/>
      <c r="AX48" s="77"/>
      <c r="AY48" s="77"/>
      <c r="AZ48" s="12"/>
      <c r="BA48" s="12"/>
      <c r="BB48" s="12"/>
      <c r="BC48" s="12"/>
      <c r="BD48" s="12"/>
      <c r="BE48" s="12"/>
      <c r="BF48" s="12"/>
      <c r="BG48" s="12"/>
      <c r="BH48" s="12"/>
      <c r="BI48" s="12"/>
      <c r="BJ48" s="12"/>
      <c r="BK48" s="12"/>
      <c r="BL48" s="12"/>
      <c r="BM48" s="12"/>
      <c r="BN48" s="12"/>
      <c r="BO48" s="12"/>
    </row>
    <row r="49" spans="1:67" s="10" customFormat="1" ht="16.5" customHeight="1" x14ac:dyDescent="0.2">
      <c r="A49" s="257"/>
      <c r="B49" s="320"/>
      <c r="C49" s="321"/>
      <c r="D49" s="321"/>
      <c r="E49" s="321"/>
      <c r="F49" s="321"/>
      <c r="G49" s="321"/>
      <c r="H49" s="321"/>
      <c r="I49" s="322"/>
      <c r="J49" s="70"/>
      <c r="K49" s="302" t="s">
        <v>28</v>
      </c>
      <c r="L49" s="303"/>
      <c r="M49" s="303"/>
      <c r="N49" s="303"/>
      <c r="O49" s="303"/>
      <c r="P49" s="303"/>
      <c r="Q49" s="303"/>
      <c r="R49" s="303"/>
      <c r="S49" s="303"/>
      <c r="T49" s="303"/>
      <c r="U49" s="303"/>
      <c r="V49" s="303"/>
      <c r="W49" s="303"/>
      <c r="X49" s="303"/>
      <c r="Y49" s="303"/>
      <c r="Z49" s="303"/>
      <c r="AA49" s="306" t="e">
        <f>IF(D33-AA45&lt;0,#REF!,D33-AA45)</f>
        <v>#VALUE!</v>
      </c>
      <c r="AB49" s="307"/>
      <c r="AC49" s="307"/>
      <c r="AD49" s="307"/>
      <c r="AE49" s="307"/>
      <c r="AF49" s="307"/>
      <c r="AG49" s="308"/>
      <c r="AH49" s="288"/>
      <c r="AI49" s="289"/>
      <c r="AJ49" s="289"/>
      <c r="AK49" s="289"/>
      <c r="AL49" s="289"/>
      <c r="AM49" s="289"/>
      <c r="AN49" s="118"/>
      <c r="AO49" s="118"/>
      <c r="AP49" s="118"/>
      <c r="AQ49" s="290" t="e">
        <f>ABS(D33-AA45)</f>
        <v>#VALUE!</v>
      </c>
      <c r="AR49" s="290"/>
      <c r="AS49" s="290"/>
      <c r="AT49" s="290"/>
      <c r="AU49" s="301" t="s">
        <v>50</v>
      </c>
      <c r="AV49" s="301"/>
      <c r="AW49" s="301"/>
      <c r="AX49" s="11"/>
      <c r="AY49" s="11"/>
      <c r="AZ49" s="11"/>
      <c r="BA49" s="11"/>
      <c r="BB49" s="12"/>
      <c r="BC49" s="12"/>
      <c r="BD49" s="12"/>
      <c r="BE49" s="12"/>
      <c r="BF49" s="12"/>
      <c r="BG49" s="12"/>
      <c r="BH49" s="12"/>
      <c r="BI49" s="12"/>
      <c r="BJ49" s="12"/>
      <c r="BK49" s="12"/>
      <c r="BL49" s="12"/>
      <c r="BM49" s="12"/>
      <c r="BN49" s="12"/>
      <c r="BO49" s="12"/>
    </row>
    <row r="50" spans="1:67" ht="9.75" customHeight="1" thickBot="1" x14ac:dyDescent="0.25">
      <c r="A50" s="257" t="s">
        <v>32</v>
      </c>
      <c r="B50" s="279" t="s">
        <v>49</v>
      </c>
      <c r="C50" s="280"/>
      <c r="D50" s="280"/>
      <c r="E50" s="280"/>
      <c r="F50" s="280"/>
      <c r="G50" s="280"/>
      <c r="H50" s="280"/>
      <c r="I50" s="281"/>
      <c r="K50" s="304"/>
      <c r="L50" s="305"/>
      <c r="M50" s="305"/>
      <c r="N50" s="305"/>
      <c r="O50" s="305"/>
      <c r="P50" s="305"/>
      <c r="Q50" s="305"/>
      <c r="R50" s="305"/>
      <c r="S50" s="305"/>
      <c r="T50" s="305"/>
      <c r="U50" s="305"/>
      <c r="V50" s="305"/>
      <c r="W50" s="305"/>
      <c r="X50" s="305"/>
      <c r="Y50" s="305"/>
      <c r="Z50" s="305"/>
      <c r="AA50" s="309"/>
      <c r="AB50" s="310"/>
      <c r="AC50" s="310"/>
      <c r="AD50" s="310"/>
      <c r="AE50" s="310"/>
      <c r="AF50" s="310"/>
      <c r="AG50" s="311"/>
      <c r="AH50" s="288"/>
      <c r="AI50" s="289"/>
      <c r="AJ50" s="289"/>
      <c r="AK50" s="289"/>
      <c r="AL50" s="289"/>
      <c r="AM50" s="289"/>
      <c r="AN50" s="118"/>
      <c r="AO50" s="118"/>
      <c r="AP50" s="118"/>
      <c r="AQ50" s="290"/>
      <c r="AR50" s="290"/>
      <c r="AS50" s="290"/>
      <c r="AT50" s="290"/>
      <c r="AU50" s="301"/>
      <c r="AV50" s="301"/>
      <c r="AW50" s="301"/>
      <c r="AX50" s="78"/>
      <c r="AY50" s="78"/>
      <c r="AZ50" s="79"/>
      <c r="BA50" s="79"/>
      <c r="BB50" s="12"/>
      <c r="BC50" s="12"/>
      <c r="BD50" s="12"/>
      <c r="BE50" s="12"/>
      <c r="BF50" s="12"/>
      <c r="BG50" s="12"/>
      <c r="BH50" s="12"/>
      <c r="BI50" s="12"/>
      <c r="BJ50" s="12"/>
      <c r="BK50" s="12"/>
      <c r="BL50" s="12"/>
      <c r="BM50" s="12"/>
      <c r="BN50" s="12"/>
      <c r="BO50" s="12"/>
    </row>
    <row r="51" spans="1:67" ht="19.5" customHeight="1" x14ac:dyDescent="0.2">
      <c r="A51" s="257"/>
      <c r="B51" s="282"/>
      <c r="C51" s="283"/>
      <c r="D51" s="283"/>
      <c r="E51" s="283"/>
      <c r="F51" s="283"/>
      <c r="G51" s="283"/>
      <c r="H51" s="283"/>
      <c r="I51" s="284"/>
      <c r="Y51" s="81"/>
      <c r="AC51" s="2"/>
      <c r="AD51" s="2"/>
      <c r="AE51" s="2"/>
      <c r="AF51" s="2"/>
      <c r="AG51" s="2"/>
      <c r="AH51" s="2"/>
      <c r="AI51" s="2"/>
      <c r="AJ51" s="2"/>
      <c r="AK51" s="2"/>
      <c r="AL51" s="14"/>
      <c r="AM51" s="14"/>
      <c r="AN51" s="2"/>
      <c r="AQ51" s="82"/>
      <c r="AR51" s="82"/>
      <c r="AS51" s="82"/>
      <c r="AT51" s="82"/>
      <c r="AU51" s="82"/>
      <c r="AV51" s="82"/>
      <c r="AW51" s="82"/>
      <c r="AX51" s="83"/>
      <c r="AY51" s="83"/>
      <c r="AZ51" s="82"/>
      <c r="BA51" s="82"/>
      <c r="BB51" s="82"/>
      <c r="BC51" s="82"/>
      <c r="BD51" s="82"/>
      <c r="BE51" s="84"/>
      <c r="BF51" s="84"/>
      <c r="BG51" s="84"/>
      <c r="BH51" s="84"/>
      <c r="BI51" s="84"/>
      <c r="BJ51" s="84"/>
    </row>
    <row r="52" spans="1:67" ht="30" customHeight="1" x14ac:dyDescent="0.2">
      <c r="A52" s="257"/>
      <c r="B52" s="282"/>
      <c r="C52" s="283"/>
      <c r="D52" s="283"/>
      <c r="E52" s="283"/>
      <c r="F52" s="283"/>
      <c r="G52" s="283"/>
      <c r="H52" s="283"/>
      <c r="I52" s="284"/>
      <c r="K52" s="85"/>
      <c r="L52" s="86"/>
      <c r="M52" s="86"/>
      <c r="N52" s="86"/>
      <c r="O52" s="86"/>
      <c r="P52" s="86"/>
      <c r="Q52" s="86"/>
      <c r="R52" s="253" t="s">
        <v>6</v>
      </c>
      <c r="S52" s="253"/>
      <c r="T52" s="253"/>
      <c r="U52" s="253"/>
      <c r="V52" s="253"/>
      <c r="W52" s="253"/>
      <c r="X52" s="253"/>
      <c r="Y52" s="253"/>
      <c r="Z52" s="253"/>
      <c r="AA52" s="253"/>
      <c r="AB52" s="253"/>
      <c r="AC52" s="274" t="s">
        <v>7</v>
      </c>
      <c r="AD52" s="274"/>
      <c r="AE52" s="274"/>
      <c r="AF52" s="274"/>
      <c r="AG52" s="274"/>
      <c r="AH52" s="274"/>
      <c r="AI52" s="274"/>
      <c r="AJ52" s="274"/>
      <c r="AK52" s="274"/>
      <c r="AL52" s="274"/>
      <c r="AM52" s="253" t="s">
        <v>8</v>
      </c>
      <c r="AN52" s="253"/>
      <c r="AO52" s="253"/>
      <c r="AP52" s="253"/>
      <c r="AQ52" s="253"/>
      <c r="AR52" s="253"/>
      <c r="AS52" s="253"/>
      <c r="AT52" s="253"/>
      <c r="AU52" s="253"/>
      <c r="AV52" s="253"/>
      <c r="AW52" s="253"/>
      <c r="AX52" s="237" t="s">
        <v>9</v>
      </c>
      <c r="AY52" s="237"/>
      <c r="AZ52" s="237"/>
      <c r="BA52" s="237"/>
      <c r="BB52" s="237"/>
      <c r="BC52" s="237"/>
      <c r="BD52" s="237"/>
      <c r="BE52" s="237"/>
      <c r="BF52" s="237"/>
      <c r="BG52" s="237"/>
      <c r="BH52" s="237"/>
      <c r="BI52" s="237" t="s">
        <v>4</v>
      </c>
      <c r="BJ52" s="237"/>
      <c r="BK52" s="237"/>
      <c r="BL52" s="237"/>
      <c r="BM52" s="237"/>
      <c r="BN52" s="237"/>
      <c r="BO52" s="237"/>
    </row>
    <row r="53" spans="1:67" ht="30" customHeight="1" x14ac:dyDescent="0.2">
      <c r="A53" s="257"/>
      <c r="B53" s="285"/>
      <c r="C53" s="286"/>
      <c r="D53" s="286"/>
      <c r="E53" s="286"/>
      <c r="F53" s="286"/>
      <c r="G53" s="286"/>
      <c r="H53" s="286"/>
      <c r="I53" s="287"/>
      <c r="K53" s="275" t="s">
        <v>30</v>
      </c>
      <c r="L53" s="276"/>
      <c r="M53" s="276"/>
      <c r="N53" s="276"/>
      <c r="O53" s="276"/>
      <c r="P53" s="276"/>
      <c r="Q53" s="276"/>
      <c r="R53" s="277"/>
      <c r="S53" s="278"/>
      <c r="T53" s="278"/>
      <c r="U53" s="278"/>
      <c r="V53" s="278"/>
      <c r="W53" s="278"/>
      <c r="X53" s="278"/>
      <c r="Y53" s="278"/>
      <c r="Z53" s="278"/>
      <c r="AA53" s="278"/>
      <c r="AB53" s="278"/>
      <c r="AC53" s="242"/>
      <c r="AD53" s="243"/>
      <c r="AE53" s="243"/>
      <c r="AF53" s="243"/>
      <c r="AG53" s="243"/>
      <c r="AH53" s="243"/>
      <c r="AI53" s="243"/>
      <c r="AJ53" s="243"/>
      <c r="AK53" s="243"/>
      <c r="AL53" s="243"/>
      <c r="AM53" s="240"/>
      <c r="AN53" s="241"/>
      <c r="AO53" s="241"/>
      <c r="AP53" s="241"/>
      <c r="AQ53" s="241"/>
      <c r="AR53" s="241"/>
      <c r="AS53" s="241"/>
      <c r="AT53" s="241"/>
      <c r="AU53" s="241"/>
      <c r="AV53" s="241"/>
      <c r="AW53" s="241"/>
      <c r="AX53" s="242"/>
      <c r="AY53" s="243"/>
      <c r="AZ53" s="243"/>
      <c r="BA53" s="243"/>
      <c r="BB53" s="243"/>
      <c r="BC53" s="243"/>
      <c r="BD53" s="243"/>
      <c r="BE53" s="243"/>
      <c r="BF53" s="243"/>
      <c r="BG53" s="243"/>
      <c r="BH53" s="243"/>
      <c r="BI53" s="238"/>
      <c r="BJ53" s="239"/>
      <c r="BK53" s="239"/>
      <c r="BL53" s="239"/>
      <c r="BM53" s="239"/>
      <c r="BN53" s="239"/>
      <c r="BO53" s="239"/>
    </row>
    <row r="54" spans="1:67" ht="30" customHeight="1" x14ac:dyDescent="0.2">
      <c r="A54" s="257" t="s">
        <v>38</v>
      </c>
      <c r="B54" s="258" t="s">
        <v>33</v>
      </c>
      <c r="C54" s="259"/>
      <c r="D54" s="259"/>
      <c r="E54" s="259"/>
      <c r="F54" s="259"/>
      <c r="G54" s="259"/>
      <c r="H54" s="259"/>
      <c r="I54" s="260"/>
      <c r="K54" s="264" t="s">
        <v>31</v>
      </c>
      <c r="L54" s="265"/>
      <c r="M54" s="265"/>
      <c r="N54" s="265"/>
      <c r="O54" s="265"/>
      <c r="P54" s="265"/>
      <c r="Q54" s="265"/>
      <c r="R54" s="266"/>
      <c r="S54" s="267"/>
      <c r="T54" s="267"/>
      <c r="U54" s="267"/>
      <c r="V54" s="267"/>
      <c r="W54" s="267"/>
      <c r="X54" s="267"/>
      <c r="Y54" s="267"/>
      <c r="Z54" s="267"/>
      <c r="AA54" s="267"/>
      <c r="AB54" s="267"/>
      <c r="AC54" s="242"/>
      <c r="AD54" s="243"/>
      <c r="AE54" s="243"/>
      <c r="AF54" s="243"/>
      <c r="AG54" s="243"/>
      <c r="AH54" s="243"/>
      <c r="AI54" s="243"/>
      <c r="AJ54" s="243"/>
      <c r="AK54" s="243"/>
      <c r="AL54" s="243"/>
      <c r="AM54" s="240"/>
      <c r="AN54" s="241"/>
      <c r="AO54" s="241"/>
      <c r="AP54" s="241"/>
      <c r="AQ54" s="241"/>
      <c r="AR54" s="241"/>
      <c r="AS54" s="241"/>
      <c r="AT54" s="241"/>
      <c r="AU54" s="241"/>
      <c r="AV54" s="241"/>
      <c r="AW54" s="241"/>
      <c r="AX54" s="242"/>
      <c r="AY54" s="243"/>
      <c r="AZ54" s="243"/>
      <c r="BA54" s="243"/>
      <c r="BB54" s="243"/>
      <c r="BC54" s="243"/>
      <c r="BD54" s="243"/>
      <c r="BE54" s="243"/>
      <c r="BF54" s="243"/>
      <c r="BG54" s="243"/>
      <c r="BH54" s="243"/>
      <c r="BI54" s="235"/>
      <c r="BJ54" s="236"/>
      <c r="BK54" s="236"/>
      <c r="BL54" s="236"/>
      <c r="BM54" s="236"/>
      <c r="BN54" s="236"/>
      <c r="BO54" s="236"/>
    </row>
    <row r="55" spans="1:67" ht="30" customHeight="1" x14ac:dyDescent="0.2">
      <c r="A55" s="257"/>
      <c r="B55" s="261"/>
      <c r="C55" s="262"/>
      <c r="D55" s="262"/>
      <c r="E55" s="262"/>
      <c r="F55" s="262"/>
      <c r="G55" s="262"/>
      <c r="H55" s="262"/>
      <c r="I55" s="263"/>
      <c r="K55" s="268" t="s">
        <v>40</v>
      </c>
      <c r="L55" s="269"/>
      <c r="M55" s="269"/>
      <c r="N55" s="269"/>
      <c r="O55" s="269"/>
      <c r="P55" s="269"/>
      <c r="Q55" s="270"/>
      <c r="R55" s="271"/>
      <c r="S55" s="272"/>
      <c r="T55" s="272"/>
      <c r="U55" s="272"/>
      <c r="V55" s="272"/>
      <c r="W55" s="272"/>
      <c r="X55" s="272"/>
      <c r="Y55" s="272"/>
      <c r="Z55" s="272"/>
      <c r="AA55" s="272"/>
      <c r="AB55" s="273"/>
      <c r="AC55" s="244"/>
      <c r="AD55" s="245"/>
      <c r="AE55" s="245"/>
      <c r="AF55" s="245"/>
      <c r="AG55" s="245"/>
      <c r="AH55" s="245"/>
      <c r="AI55" s="245"/>
      <c r="AJ55" s="245"/>
      <c r="AK55" s="245"/>
      <c r="AL55" s="246"/>
      <c r="AM55" s="247"/>
      <c r="AN55" s="248"/>
      <c r="AO55" s="248"/>
      <c r="AP55" s="248"/>
      <c r="AQ55" s="248"/>
      <c r="AR55" s="248"/>
      <c r="AS55" s="248"/>
      <c r="AT55" s="248"/>
      <c r="AU55" s="248"/>
      <c r="AV55" s="248"/>
      <c r="AW55" s="249"/>
      <c r="AX55" s="244"/>
      <c r="AY55" s="245"/>
      <c r="AZ55" s="245"/>
      <c r="BA55" s="245"/>
      <c r="BB55" s="245"/>
      <c r="BC55" s="245"/>
      <c r="BD55" s="245"/>
      <c r="BE55" s="245"/>
      <c r="BF55" s="245"/>
      <c r="BG55" s="245"/>
      <c r="BH55" s="246"/>
      <c r="BI55" s="250"/>
      <c r="BJ55" s="251"/>
      <c r="BK55" s="251"/>
      <c r="BL55" s="251"/>
      <c r="BM55" s="251"/>
      <c r="BN55" s="251"/>
      <c r="BO55" s="252"/>
    </row>
    <row r="56" spans="1:67" ht="5.25" customHeight="1" x14ac:dyDescent="0.2">
      <c r="A56" s="4"/>
      <c r="B56" s="4"/>
      <c r="C56" s="4"/>
      <c r="D56" s="4"/>
      <c r="E56" s="4"/>
      <c r="F56" s="4"/>
      <c r="G56" s="4"/>
      <c r="H56" s="4"/>
      <c r="I56" s="4"/>
      <c r="K56" s="138"/>
      <c r="L56" s="138"/>
      <c r="M56" s="402"/>
      <c r="N56" s="402"/>
      <c r="O56" s="402"/>
      <c r="P56" s="402"/>
      <c r="Q56" s="402"/>
      <c r="R56" s="402"/>
      <c r="S56" s="402"/>
      <c r="T56" s="402"/>
      <c r="U56" s="402"/>
      <c r="V56" s="402"/>
      <c r="W56" s="402"/>
      <c r="X56" s="402"/>
      <c r="Y56" s="402"/>
      <c r="Z56" s="4"/>
      <c r="AA56" s="4"/>
      <c r="AB56" s="4"/>
      <c r="AC56" s="4"/>
      <c r="AD56" s="4"/>
      <c r="AE56" s="4"/>
      <c r="AF56" s="4"/>
      <c r="AG56" s="4"/>
      <c r="AH56" s="4"/>
      <c r="AI56" s="87"/>
      <c r="AJ56" s="87"/>
      <c r="AK56" s="4"/>
      <c r="AL56" s="4"/>
      <c r="AM56" s="4"/>
      <c r="AN56" s="4"/>
      <c r="AO56" s="4"/>
      <c r="AP56" s="4"/>
      <c r="AQ56" s="4"/>
      <c r="AR56" s="4"/>
      <c r="AS56" s="4"/>
      <c r="AT56" s="4"/>
      <c r="AU56" s="87"/>
      <c r="AV56" s="87"/>
      <c r="AW56" s="4"/>
      <c r="AX56" s="4"/>
      <c r="AY56" s="4"/>
      <c r="AZ56" s="4"/>
      <c r="BA56" s="4"/>
      <c r="BB56" s="4"/>
      <c r="BC56" s="4"/>
      <c r="BD56" s="4"/>
      <c r="BE56" s="4"/>
      <c r="BF56" s="4"/>
      <c r="BG56" s="4"/>
      <c r="BH56" s="4"/>
      <c r="BI56" s="4"/>
      <c r="BJ56" s="4"/>
    </row>
    <row r="57" spans="1:67" ht="1.5" customHeight="1" x14ac:dyDescent="0.2">
      <c r="K57" s="95"/>
      <c r="L57" s="4"/>
      <c r="M57" s="402"/>
      <c r="N57" s="402"/>
      <c r="O57" s="402"/>
      <c r="P57" s="402"/>
      <c r="Q57" s="402"/>
      <c r="R57" s="402"/>
      <c r="S57" s="402"/>
      <c r="T57" s="402"/>
      <c r="U57" s="402"/>
      <c r="V57" s="402"/>
      <c r="W57" s="402"/>
      <c r="X57" s="402"/>
      <c r="Y57" s="402"/>
      <c r="AC57" s="2"/>
      <c r="AD57" s="2"/>
      <c r="AE57" s="2"/>
      <c r="AF57" s="2"/>
    </row>
  </sheetData>
  <sheetProtection password="9F7E" sheet="1" objects="1" scenarios="1" selectLockedCells="1"/>
  <mergeCells count="413">
    <mergeCell ref="M56:Y57"/>
    <mergeCell ref="AK33:AL33"/>
    <mergeCell ref="AK34:AL34"/>
    <mergeCell ref="AK35:AL35"/>
    <mergeCell ref="Y39:AB39"/>
    <mergeCell ref="AF8:AH8"/>
    <mergeCell ref="AF9:AH9"/>
    <mergeCell ref="AK41:AL41"/>
    <mergeCell ref="AK25:AL25"/>
    <mergeCell ref="AK26:AL26"/>
    <mergeCell ref="T23:W23"/>
    <mergeCell ref="AF35:AH35"/>
    <mergeCell ref="AC40:AE40"/>
    <mergeCell ref="AF40:AH40"/>
    <mergeCell ref="AA43:AE43"/>
    <mergeCell ref="K44:Z44"/>
    <mergeCell ref="AA44:AE44"/>
    <mergeCell ref="Y41:AB41"/>
    <mergeCell ref="Y40:AB40"/>
    <mergeCell ref="AC28:AE28"/>
    <mergeCell ref="AK20:AL20"/>
    <mergeCell ref="AF20:AH20"/>
    <mergeCell ref="AF46:AI46"/>
    <mergeCell ref="AF45:AI45"/>
    <mergeCell ref="L41:P41"/>
    <mergeCell ref="Q41:S41"/>
    <mergeCell ref="T41:W41"/>
    <mergeCell ref="K43:Z43"/>
    <mergeCell ref="AC11:AE11"/>
    <mergeCell ref="Q23:S23"/>
    <mergeCell ref="Y12:AB12"/>
    <mergeCell ref="G24:I24"/>
    <mergeCell ref="L24:P24"/>
    <mergeCell ref="Q24:S24"/>
    <mergeCell ref="T24:W24"/>
    <mergeCell ref="B23:I23"/>
    <mergeCell ref="L23:P23"/>
    <mergeCell ref="Y15:AB15"/>
    <mergeCell ref="B18:I18"/>
    <mergeCell ref="L18:P18"/>
    <mergeCell ref="Q18:S18"/>
    <mergeCell ref="B11:I11"/>
    <mergeCell ref="L11:P11"/>
    <mergeCell ref="Q11:S11"/>
    <mergeCell ref="T11:W11"/>
    <mergeCell ref="Y11:AB11"/>
    <mergeCell ref="AC15:AE15"/>
    <mergeCell ref="Y20:AB20"/>
    <mergeCell ref="Y14:AB14"/>
    <mergeCell ref="AC8:AE8"/>
    <mergeCell ref="Y8:AB8"/>
    <mergeCell ref="BY11:CZ11"/>
    <mergeCell ref="AF7:AH7"/>
    <mergeCell ref="AF10:AH10"/>
    <mergeCell ref="AK10:AL10"/>
    <mergeCell ref="AO7:BO7"/>
    <mergeCell ref="AO8:BO8"/>
    <mergeCell ref="BY10:CZ10"/>
    <mergeCell ref="AO10:BO10"/>
    <mergeCell ref="AK9:AL9"/>
    <mergeCell ref="AI8:AI9"/>
    <mergeCell ref="AJ8:AJ9"/>
    <mergeCell ref="AI7:AN7"/>
    <mergeCell ref="AK8:AL8"/>
    <mergeCell ref="AK11:AL11"/>
    <mergeCell ref="AO11:BO11"/>
    <mergeCell ref="AN8:AN9"/>
    <mergeCell ref="AC9:AE9"/>
    <mergeCell ref="AC10:AE10"/>
    <mergeCell ref="BY13:CZ13"/>
    <mergeCell ref="AO13:BO13"/>
    <mergeCell ref="AC12:AE12"/>
    <mergeCell ref="AF12:AH12"/>
    <mergeCell ref="AO12:BO12"/>
    <mergeCell ref="AF11:AH11"/>
    <mergeCell ref="Q7:AB7"/>
    <mergeCell ref="Q9:S9"/>
    <mergeCell ref="T10:W10"/>
    <mergeCell ref="Y10:AB10"/>
    <mergeCell ref="Y9:AB9"/>
    <mergeCell ref="AK14:AL14"/>
    <mergeCell ref="BY14:CZ14"/>
    <mergeCell ref="AC14:AE14"/>
    <mergeCell ref="AF14:AH14"/>
    <mergeCell ref="AO14:BO14"/>
    <mergeCell ref="BY15:CZ15"/>
    <mergeCell ref="AK12:AL12"/>
    <mergeCell ref="BY16:CZ16"/>
    <mergeCell ref="AK13:AL13"/>
    <mergeCell ref="BY12:CZ12"/>
    <mergeCell ref="AC13:AE13"/>
    <mergeCell ref="AF13:AH13"/>
    <mergeCell ref="AF17:AH17"/>
    <mergeCell ref="AK15:AL15"/>
    <mergeCell ref="AO15:BO15"/>
    <mergeCell ref="AK17:AL17"/>
    <mergeCell ref="AF16:AH16"/>
    <mergeCell ref="AO16:BO16"/>
    <mergeCell ref="BY17:CZ17"/>
    <mergeCell ref="AK16:AL16"/>
    <mergeCell ref="BY20:CZ20"/>
    <mergeCell ref="BY18:CZ18"/>
    <mergeCell ref="BY19:CZ19"/>
    <mergeCell ref="AF15:AH15"/>
    <mergeCell ref="Y18:AB18"/>
    <mergeCell ref="AC18:AE18"/>
    <mergeCell ref="AF18:AH18"/>
    <mergeCell ref="AO18:BO18"/>
    <mergeCell ref="B21:I21"/>
    <mergeCell ref="L21:P21"/>
    <mergeCell ref="Q21:S21"/>
    <mergeCell ref="T21:W21"/>
    <mergeCell ref="Y21:AB21"/>
    <mergeCell ref="B20:I20"/>
    <mergeCell ref="L20:P20"/>
    <mergeCell ref="Q20:S20"/>
    <mergeCell ref="T20:W20"/>
    <mergeCell ref="B19:I19"/>
    <mergeCell ref="L19:P19"/>
    <mergeCell ref="Q19:S19"/>
    <mergeCell ref="T19:W19"/>
    <mergeCell ref="Y19:AB19"/>
    <mergeCell ref="AF19:AH19"/>
    <mergeCell ref="AC20:AE20"/>
    <mergeCell ref="AK18:AL18"/>
    <mergeCell ref="BY22:CZ22"/>
    <mergeCell ref="Y22:AB22"/>
    <mergeCell ref="AC22:AE22"/>
    <mergeCell ref="AF22:AH22"/>
    <mergeCell ref="AO22:BO22"/>
    <mergeCell ref="AK22:AL22"/>
    <mergeCell ref="BY23:CZ23"/>
    <mergeCell ref="BY21:CZ21"/>
    <mergeCell ref="AC23:AE23"/>
    <mergeCell ref="AF23:AH23"/>
    <mergeCell ref="AO23:BO23"/>
    <mergeCell ref="AK23:AL23"/>
    <mergeCell ref="AC21:AE21"/>
    <mergeCell ref="AF21:AH21"/>
    <mergeCell ref="Y23:AB23"/>
    <mergeCell ref="AO21:BO21"/>
    <mergeCell ref="AK21:AL21"/>
    <mergeCell ref="BY24:CZ24"/>
    <mergeCell ref="D26:H26"/>
    <mergeCell ref="L26:P26"/>
    <mergeCell ref="Q26:S26"/>
    <mergeCell ref="T26:W26"/>
    <mergeCell ref="B25:I25"/>
    <mergeCell ref="L25:P25"/>
    <mergeCell ref="T25:W25"/>
    <mergeCell ref="AK24:AL24"/>
    <mergeCell ref="Q25:S25"/>
    <mergeCell ref="Y25:AB25"/>
    <mergeCell ref="AC26:AE26"/>
    <mergeCell ref="AF24:AH24"/>
    <mergeCell ref="Y24:AB24"/>
    <mergeCell ref="BY25:CZ25"/>
    <mergeCell ref="BY26:CZ26"/>
    <mergeCell ref="AO26:BO26"/>
    <mergeCell ref="C24:E24"/>
    <mergeCell ref="BY27:CZ27"/>
    <mergeCell ref="AF27:AH27"/>
    <mergeCell ref="AF26:AH26"/>
    <mergeCell ref="BY29:CZ29"/>
    <mergeCell ref="L28:P28"/>
    <mergeCell ref="Q28:S28"/>
    <mergeCell ref="B28:I28"/>
    <mergeCell ref="Y29:AB29"/>
    <mergeCell ref="AC29:AE29"/>
    <mergeCell ref="AF29:AH29"/>
    <mergeCell ref="AF28:AH28"/>
    <mergeCell ref="T28:W28"/>
    <mergeCell ref="AO29:BO29"/>
    <mergeCell ref="AK29:AL29"/>
    <mergeCell ref="BY28:CZ28"/>
    <mergeCell ref="AO28:BO28"/>
    <mergeCell ref="L29:P29"/>
    <mergeCell ref="Q29:S29"/>
    <mergeCell ref="T29:W29"/>
    <mergeCell ref="AK27:AL27"/>
    <mergeCell ref="AK28:AL28"/>
    <mergeCell ref="Y26:AB26"/>
    <mergeCell ref="Y27:AB27"/>
    <mergeCell ref="B27:I27"/>
    <mergeCell ref="BY30:CZ30"/>
    <mergeCell ref="AF30:AH30"/>
    <mergeCell ref="BY31:CZ31"/>
    <mergeCell ref="AO30:BO30"/>
    <mergeCell ref="AO31:BO31"/>
    <mergeCell ref="AK31:AL31"/>
    <mergeCell ref="AK30:AL30"/>
    <mergeCell ref="AF31:AH31"/>
    <mergeCell ref="T31:W31"/>
    <mergeCell ref="Y30:AB30"/>
    <mergeCell ref="Q34:S34"/>
    <mergeCell ref="L35:P35"/>
    <mergeCell ref="T34:W34"/>
    <mergeCell ref="Y34:AB34"/>
    <mergeCell ref="AF32:AH32"/>
    <mergeCell ref="AC32:AE32"/>
    <mergeCell ref="AK32:AL32"/>
    <mergeCell ref="D33:H33"/>
    <mergeCell ref="L33:P33"/>
    <mergeCell ref="B32:I32"/>
    <mergeCell ref="L32:P32"/>
    <mergeCell ref="AC35:AE35"/>
    <mergeCell ref="Q35:S35"/>
    <mergeCell ref="Y35:AB35"/>
    <mergeCell ref="T35:W35"/>
    <mergeCell ref="C36:H36"/>
    <mergeCell ref="L36:P36"/>
    <mergeCell ref="L38:P38"/>
    <mergeCell ref="Q38:S38"/>
    <mergeCell ref="Y38:AB38"/>
    <mergeCell ref="T39:W39"/>
    <mergeCell ref="AC36:AE36"/>
    <mergeCell ref="AF36:AH36"/>
    <mergeCell ref="BY32:CZ32"/>
    <mergeCell ref="AF33:AH33"/>
    <mergeCell ref="Q33:S33"/>
    <mergeCell ref="T33:W33"/>
    <mergeCell ref="Q32:S32"/>
    <mergeCell ref="T32:W32"/>
    <mergeCell ref="AO32:BO32"/>
    <mergeCell ref="AO33:BO33"/>
    <mergeCell ref="AO34:BO34"/>
    <mergeCell ref="AO35:BO35"/>
    <mergeCell ref="Y33:AB33"/>
    <mergeCell ref="Q36:S36"/>
    <mergeCell ref="T36:W36"/>
    <mergeCell ref="Y36:AB36"/>
    <mergeCell ref="B34:I35"/>
    <mergeCell ref="L34:P34"/>
    <mergeCell ref="AO38:BO38"/>
    <mergeCell ref="AK38:AL38"/>
    <mergeCell ref="T38:W38"/>
    <mergeCell ref="B40:I40"/>
    <mergeCell ref="L40:P40"/>
    <mergeCell ref="Q40:S40"/>
    <mergeCell ref="T40:W40"/>
    <mergeCell ref="C37:H37"/>
    <mergeCell ref="L37:P37"/>
    <mergeCell ref="Q37:S37"/>
    <mergeCell ref="T37:W37"/>
    <mergeCell ref="AC38:AE38"/>
    <mergeCell ref="AF38:AH38"/>
    <mergeCell ref="AC37:AE37"/>
    <mergeCell ref="AF37:AH37"/>
    <mergeCell ref="AK37:AL37"/>
    <mergeCell ref="AC39:AE39"/>
    <mergeCell ref="B38:F38"/>
    <mergeCell ref="G38:I38"/>
    <mergeCell ref="Y37:AB37"/>
    <mergeCell ref="AW45:AY45"/>
    <mergeCell ref="AL47:AU47"/>
    <mergeCell ref="AO39:BO39"/>
    <mergeCell ref="C39:F39"/>
    <mergeCell ref="H39:I39"/>
    <mergeCell ref="L39:P39"/>
    <mergeCell ref="Q39:S39"/>
    <mergeCell ref="AU49:AW50"/>
    <mergeCell ref="K49:Z50"/>
    <mergeCell ref="AA49:AG50"/>
    <mergeCell ref="AO40:BO40"/>
    <mergeCell ref="AK40:AL40"/>
    <mergeCell ref="A44:I44"/>
    <mergeCell ref="A45:A49"/>
    <mergeCell ref="B45:I49"/>
    <mergeCell ref="K45:Z45"/>
    <mergeCell ref="AA45:AE45"/>
    <mergeCell ref="BA46:BH46"/>
    <mergeCell ref="D41:H41"/>
    <mergeCell ref="AC41:AE41"/>
    <mergeCell ref="AF41:AH41"/>
    <mergeCell ref="AO41:BO41"/>
    <mergeCell ref="AF39:AH39"/>
    <mergeCell ref="AK39:AL39"/>
    <mergeCell ref="BA47:BH47"/>
    <mergeCell ref="AW46:AY46"/>
    <mergeCell ref="AV47:AY47"/>
    <mergeCell ref="AL46:AP46"/>
    <mergeCell ref="AQ46:AT46"/>
    <mergeCell ref="A54:A55"/>
    <mergeCell ref="B54:I55"/>
    <mergeCell ref="K54:Q54"/>
    <mergeCell ref="R54:AB54"/>
    <mergeCell ref="AC54:AL54"/>
    <mergeCell ref="K55:Q55"/>
    <mergeCell ref="R55:AB55"/>
    <mergeCell ref="R52:AB52"/>
    <mergeCell ref="AC52:AL52"/>
    <mergeCell ref="K53:Q53"/>
    <mergeCell ref="R53:AB53"/>
    <mergeCell ref="AC53:AL53"/>
    <mergeCell ref="A50:A53"/>
    <mergeCell ref="B50:I53"/>
    <mergeCell ref="AH49:AM50"/>
    <mergeCell ref="AQ49:AT50"/>
    <mergeCell ref="AA46:AE46"/>
    <mergeCell ref="K46:Z46"/>
    <mergeCell ref="BI54:BO54"/>
    <mergeCell ref="BI52:BO52"/>
    <mergeCell ref="BI53:BO53"/>
    <mergeCell ref="AX52:BH52"/>
    <mergeCell ref="AM53:AW53"/>
    <mergeCell ref="AX53:BH53"/>
    <mergeCell ref="AM54:AW54"/>
    <mergeCell ref="AX54:BH54"/>
    <mergeCell ref="AC55:AL55"/>
    <mergeCell ref="AM55:AW55"/>
    <mergeCell ref="AX55:BH55"/>
    <mergeCell ref="BI55:BO55"/>
    <mergeCell ref="AM52:AW52"/>
    <mergeCell ref="AQ43:AT43"/>
    <mergeCell ref="AQ44:AT44"/>
    <mergeCell ref="AQ45:AT45"/>
    <mergeCell ref="AL43:AP43"/>
    <mergeCell ref="AL44:AP44"/>
    <mergeCell ref="AL45:AP45"/>
    <mergeCell ref="AC17:AE17"/>
    <mergeCell ref="AO24:BO24"/>
    <mergeCell ref="AC33:AE33"/>
    <mergeCell ref="AC34:AE34"/>
    <mergeCell ref="AF34:AH34"/>
    <mergeCell ref="AO20:BO20"/>
    <mergeCell ref="AF25:AH25"/>
    <mergeCell ref="AC19:AE19"/>
    <mergeCell ref="AK19:AL19"/>
    <mergeCell ref="AO25:BO25"/>
    <mergeCell ref="AO36:BO36"/>
    <mergeCell ref="AK36:AL36"/>
    <mergeCell ref="AO37:BO37"/>
    <mergeCell ref="AO27:BO27"/>
    <mergeCell ref="AC27:AE27"/>
    <mergeCell ref="AC24:AE24"/>
    <mergeCell ref="AO17:BO17"/>
    <mergeCell ref="AO19:BO19"/>
    <mergeCell ref="L27:P27"/>
    <mergeCell ref="AC25:AE25"/>
    <mergeCell ref="Q27:S27"/>
    <mergeCell ref="T27:W27"/>
    <mergeCell ref="Y32:AB32"/>
    <mergeCell ref="Y28:AB28"/>
    <mergeCell ref="D31:H31"/>
    <mergeCell ref="L31:P31"/>
    <mergeCell ref="Q31:S31"/>
    <mergeCell ref="Y31:AB31"/>
    <mergeCell ref="AC31:AE31"/>
    <mergeCell ref="AC30:AE30"/>
    <mergeCell ref="B30:I30"/>
    <mergeCell ref="L30:P30"/>
    <mergeCell ref="Q30:S30"/>
    <mergeCell ref="T30:W30"/>
    <mergeCell ref="D29:H29"/>
    <mergeCell ref="B7:I8"/>
    <mergeCell ref="Q8:S8"/>
    <mergeCell ref="T8:W8"/>
    <mergeCell ref="B9:I10"/>
    <mergeCell ref="T9:W9"/>
    <mergeCell ref="Q10:S10"/>
    <mergeCell ref="M7:P7"/>
    <mergeCell ref="A2:AE2"/>
    <mergeCell ref="AF2:BO2"/>
    <mergeCell ref="J5:BO5"/>
    <mergeCell ref="BD3:BO3"/>
    <mergeCell ref="AQ3:BC3"/>
    <mergeCell ref="BD4:BO4"/>
    <mergeCell ref="A3:H4"/>
    <mergeCell ref="J3:L4"/>
    <mergeCell ref="M3:S3"/>
    <mergeCell ref="T3:AE3"/>
    <mergeCell ref="AF3:AP3"/>
    <mergeCell ref="AQ4:BC4"/>
    <mergeCell ref="AF4:AP4"/>
    <mergeCell ref="T4:AE4"/>
    <mergeCell ref="M4:S4"/>
    <mergeCell ref="BI6:BO6"/>
    <mergeCell ref="BB6:BG6"/>
    <mergeCell ref="L15:P15"/>
    <mergeCell ref="Q15:S15"/>
    <mergeCell ref="T15:W15"/>
    <mergeCell ref="B13:I13"/>
    <mergeCell ref="L13:P13"/>
    <mergeCell ref="Q13:S13"/>
    <mergeCell ref="B14:I14"/>
    <mergeCell ref="L14:P14"/>
    <mergeCell ref="Q14:S14"/>
    <mergeCell ref="T13:W13"/>
    <mergeCell ref="T14:W14"/>
    <mergeCell ref="A6:H6"/>
    <mergeCell ref="AC7:AE7"/>
    <mergeCell ref="B22:I22"/>
    <mergeCell ref="L22:P22"/>
    <mergeCell ref="Q22:S22"/>
    <mergeCell ref="T22:W22"/>
    <mergeCell ref="B12:I12"/>
    <mergeCell ref="L12:P12"/>
    <mergeCell ref="Q12:S12"/>
    <mergeCell ref="T12:W12"/>
    <mergeCell ref="Y16:AB16"/>
    <mergeCell ref="AC16:AE16"/>
    <mergeCell ref="Y13:AB13"/>
    <mergeCell ref="T18:W18"/>
    <mergeCell ref="B17:I17"/>
    <mergeCell ref="L17:P17"/>
    <mergeCell ref="Q17:S17"/>
    <mergeCell ref="T17:W17"/>
    <mergeCell ref="Y17:AB17"/>
    <mergeCell ref="B16:I16"/>
    <mergeCell ref="L16:P16"/>
    <mergeCell ref="Q16:S16"/>
    <mergeCell ref="T16:W16"/>
    <mergeCell ref="B15:I15"/>
  </mergeCells>
  <phoneticPr fontId="0" type="noConversion"/>
  <conditionalFormatting sqref="AA43:AE45 AJ45:AK45">
    <cfRule type="cellIs" dxfId="1" priority="14" stopIfTrue="1" operator="equal">
      <formula>"לא תקין"</formula>
    </cfRule>
  </conditionalFormatting>
  <conditionalFormatting sqref="L11:L41">
    <cfRule type="expression" dxfId="0" priority="1" stopIfTrue="1">
      <formula>$BV11=7</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ignoredErrors>
    <ignoredError sqref="D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3"/>
  <sheetViews>
    <sheetView rightToLeft="1" workbookViewId="0">
      <selection activeCell="C2" sqref="C2:C3"/>
    </sheetView>
  </sheetViews>
  <sheetFormatPr defaultRowHeight="12.75" x14ac:dyDescent="0.2"/>
  <sheetData>
    <row r="2" spans="3:3" x14ac:dyDescent="0.2">
      <c r="C2" s="131"/>
    </row>
    <row r="3" spans="3:3" x14ac:dyDescent="0.2">
      <c r="C3" s="13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218CBC06F8E9FF4D85E8491E2CF91598" ma:contentTypeVersion="0" ma:contentTypeDescription="צור מסמך חדש." ma:contentTypeScope="" ma:versionID="3da2af232dbff32ca5e100a46d67b25b">
  <xsd:schema xmlns:xsd="http://www.w3.org/2001/XMLSchema" xmlns:xs="http://www.w3.org/2001/XMLSchema" xmlns:p="http://schemas.microsoft.com/office/2006/metadata/properties" targetNamespace="http://schemas.microsoft.com/office/2006/metadata/properties" ma:root="true" ma:fieldsID="3c69e330b17b26747b49104fe0872e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A38BF-5234-4C53-B33E-4174FB3267D4}">
  <ds:schemaRefs>
    <ds:schemaRef ds:uri="http://purl.org/dc/dcmitype/"/>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069E160-3008-4382-B213-7E36CDAF2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F0CDA14-D2B9-4101-9504-8F82927140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מפקחים ומתאמים</vt:lpstr>
      <vt:lpstr>גיליון1</vt:lpstr>
      <vt:lpstr>'מפקחים ומתאמים'!WPrint_Area_W</vt:lpstr>
      <vt:lpstr>סך_שעות</vt:lpstr>
    </vt:vector>
  </TitlesOfParts>
  <Company>MOD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ARIEL YEHIAM</cp:lastModifiedBy>
  <cp:lastPrinted>2019-03-14T11:09:02Z</cp:lastPrinted>
  <dcterms:created xsi:type="dcterms:W3CDTF">2008-04-02T13:12:20Z</dcterms:created>
  <dcterms:modified xsi:type="dcterms:W3CDTF">2020-11-09T10:34:03Z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