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45" windowWidth="15150" windowHeight="8070"/>
  </bookViews>
  <sheets>
    <sheet name="מפקחים ומתאמים" sheetId="7" r:id="rId1"/>
    <sheet name="גיליון1" sheetId="8" r:id="rId2"/>
  </sheets>
  <definedNames>
    <definedName name="_xlnm.Print_Area" localSheetId="0">'מפקחים ומתאמים'!$A$2:$BO$55</definedName>
    <definedName name="סך_שעות">'מפקחים ומתאמים'!$AA$45</definedName>
  </definedNames>
  <calcPr calcId="145621"/>
</workbook>
</file>

<file path=xl/calcChain.xml><?xml version="1.0" encoding="utf-8"?>
<calcChain xmlns="http://schemas.openxmlformats.org/spreadsheetml/2006/main">
  <c r="BV11" i="7" l="1"/>
  <c r="BV12" i="7"/>
  <c r="BV13" i="7"/>
  <c r="BV14" i="7"/>
  <c r="BV15" i="7"/>
  <c r="BV16" i="7"/>
  <c r="BV17" i="7"/>
  <c r="BV18" i="7"/>
  <c r="BV19" i="7"/>
  <c r="BV20" i="7"/>
  <c r="BV21" i="7"/>
  <c r="BV22" i="7"/>
  <c r="BV23" i="7"/>
  <c r="BV24" i="7"/>
  <c r="BV25" i="7"/>
  <c r="BV26" i="7"/>
  <c r="BV27" i="7"/>
  <c r="BV28" i="7"/>
  <c r="BV29" i="7"/>
  <c r="BV30" i="7"/>
  <c r="BV31" i="7"/>
  <c r="BV32" i="7"/>
  <c r="BV33" i="7"/>
  <c r="BV34" i="7"/>
  <c r="BV35" i="7"/>
  <c r="BV36" i="7"/>
  <c r="BV37" i="7"/>
  <c r="BV38" i="7"/>
  <c r="BV39" i="7"/>
  <c r="BV40" i="7"/>
  <c r="BV41" i="7"/>
  <c r="AA43" i="7" l="1"/>
  <c r="X11" i="7" l="1"/>
  <c r="Y16" i="7" l="1"/>
  <c r="Y17" i="7"/>
  <c r="Y18" i="7"/>
  <c r="Y19" i="7"/>
  <c r="Y20" i="7"/>
  <c r="Y21" i="7"/>
  <c r="Y22" i="7"/>
  <c r="Y23" i="7"/>
  <c r="Y24" i="7"/>
  <c r="Y25" i="7"/>
  <c r="Y26" i="7"/>
  <c r="Y27" i="7"/>
  <c r="Y28" i="7"/>
  <c r="Y29" i="7"/>
  <c r="Y30" i="7"/>
  <c r="Y31" i="7"/>
  <c r="Y32" i="7"/>
  <c r="Y33" i="7"/>
  <c r="Y34" i="7"/>
  <c r="Y35" i="7"/>
  <c r="Y36" i="7"/>
  <c r="Y37" i="7"/>
  <c r="Y38" i="7"/>
  <c r="Y40" i="7"/>
  <c r="Y41" i="7"/>
  <c r="AF41" i="7" s="1"/>
  <c r="BR41" i="7" s="1"/>
  <c r="AF16" i="7" l="1"/>
  <c r="BR16" i="7" s="1"/>
  <c r="AF17" i="7"/>
  <c r="BR17" i="7" s="1"/>
  <c r="AF18" i="7"/>
  <c r="BR18" i="7" s="1"/>
  <c r="AF19" i="7"/>
  <c r="BR19" i="7" s="1"/>
  <c r="AF20" i="7"/>
  <c r="BR20" i="7" s="1"/>
  <c r="AF21" i="7"/>
  <c r="BR21" i="7" s="1"/>
  <c r="AF22" i="7"/>
  <c r="BR22" i="7" s="1"/>
  <c r="AF23" i="7"/>
  <c r="BR23" i="7" s="1"/>
  <c r="AF24" i="7"/>
  <c r="BR24" i="7" s="1"/>
  <c r="AF25" i="7"/>
  <c r="BR25" i="7" s="1"/>
  <c r="AF26" i="7"/>
  <c r="BR26" i="7" s="1"/>
  <c r="AF27" i="7"/>
  <c r="BR27" i="7" s="1"/>
  <c r="AF28" i="7"/>
  <c r="BR28" i="7" s="1"/>
  <c r="AF29" i="7"/>
  <c r="BR29" i="7" s="1"/>
  <c r="AF30" i="7"/>
  <c r="BR30" i="7" s="1"/>
  <c r="AF31" i="7"/>
  <c r="BR31" i="7" s="1"/>
  <c r="AF32" i="7"/>
  <c r="BR32" i="7" s="1"/>
  <c r="AF33" i="7"/>
  <c r="BR33" i="7" s="1"/>
  <c r="AF34" i="7"/>
  <c r="BR34" i="7" s="1"/>
  <c r="AF35" i="7"/>
  <c r="BR35" i="7" s="1"/>
  <c r="AF36" i="7"/>
  <c r="BR36" i="7" s="1"/>
  <c r="AF37" i="7"/>
  <c r="BR37" i="7" s="1"/>
  <c r="AF38" i="7"/>
  <c r="BR38" i="7" s="1"/>
  <c r="AF40" i="7"/>
  <c r="BR40" i="7" s="1"/>
  <c r="X12" i="7"/>
  <c r="Y12" i="7" s="1"/>
  <c r="AF12" i="7" s="1"/>
  <c r="BR12" i="7" s="1"/>
  <c r="X13" i="7"/>
  <c r="Y13" i="7" s="1"/>
  <c r="AF13" i="7" s="1"/>
  <c r="BR13" i="7" s="1"/>
  <c r="X14" i="7"/>
  <c r="Y14" i="7" s="1"/>
  <c r="AF14" i="7" s="1"/>
  <c r="BR14" i="7" s="1"/>
  <c r="X15" i="7"/>
  <c r="Y15" i="7" s="1"/>
  <c r="AF15" i="7" s="1"/>
  <c r="BR15" i="7" s="1"/>
  <c r="X16" i="7"/>
  <c r="X17" i="7"/>
  <c r="X18" i="7"/>
  <c r="X19" i="7"/>
  <c r="X20" i="7"/>
  <c r="X21" i="7"/>
  <c r="X22" i="7"/>
  <c r="X23" i="7"/>
  <c r="X24" i="7"/>
  <c r="X25" i="7"/>
  <c r="X26" i="7"/>
  <c r="X27" i="7"/>
  <c r="X28" i="7"/>
  <c r="X29" i="7"/>
  <c r="X30" i="7"/>
  <c r="X31" i="7"/>
  <c r="X32" i="7"/>
  <c r="X33" i="7"/>
  <c r="X34" i="7"/>
  <c r="X35" i="7"/>
  <c r="X36" i="7"/>
  <c r="X37" i="7"/>
  <c r="X38" i="7"/>
  <c r="X39" i="7"/>
  <c r="Y39" i="7" s="1"/>
  <c r="AF39" i="7" s="1"/>
  <c r="BR39" i="7" s="1"/>
  <c r="X40" i="7"/>
  <c r="X41" i="7"/>
  <c r="Y11" i="7"/>
  <c r="AF11" i="7" s="1"/>
  <c r="AF45" i="7" l="1"/>
  <c r="BR11" i="7"/>
  <c r="AA44" i="7" s="1"/>
  <c r="AN13" i="7"/>
  <c r="AN14" i="7"/>
  <c r="AN16" i="7"/>
  <c r="AN17" i="7"/>
  <c r="AN18" i="7"/>
  <c r="AN19" i="7"/>
  <c r="AN20" i="7"/>
  <c r="AN21" i="7"/>
  <c r="AN23" i="7"/>
  <c r="AN24" i="7"/>
  <c r="AN25" i="7"/>
  <c r="AN26" i="7"/>
  <c r="AN27" i="7"/>
  <c r="AN28" i="7"/>
  <c r="AN29" i="7"/>
  <c r="AN30" i="7"/>
  <c r="AN31" i="7"/>
  <c r="AN32" i="7"/>
  <c r="AN33" i="7"/>
  <c r="AN34" i="7"/>
  <c r="AN35" i="7"/>
  <c r="AN36" i="7"/>
  <c r="AN37" i="7"/>
  <c r="AN38" i="7"/>
  <c r="AN39" i="7"/>
  <c r="AN41" i="7"/>
  <c r="J11" i="7"/>
  <c r="AM11" i="7"/>
  <c r="AN11" i="7"/>
  <c r="AM12" i="7"/>
  <c r="AN12" i="7"/>
  <c r="AM13" i="7"/>
  <c r="AM14" i="7"/>
  <c r="AM15" i="7"/>
  <c r="AN15" i="7" s="1"/>
  <c r="AM16" i="7"/>
  <c r="AM17" i="7"/>
  <c r="AM18" i="7"/>
  <c r="AM19" i="7"/>
  <c r="AM20" i="7"/>
  <c r="AM21" i="7"/>
  <c r="AM22" i="7"/>
  <c r="AN22" i="7"/>
  <c r="AM23" i="7"/>
  <c r="AM24" i="7"/>
  <c r="AM25" i="7"/>
  <c r="AM26" i="7"/>
  <c r="AM27" i="7"/>
  <c r="AM28" i="7"/>
  <c r="AM29" i="7"/>
  <c r="AM30" i="7"/>
  <c r="AM31" i="7"/>
  <c r="AM32" i="7"/>
  <c r="AM33" i="7"/>
  <c r="AM34" i="7"/>
  <c r="AM35" i="7"/>
  <c r="AM36" i="7"/>
  <c r="AM37" i="7"/>
  <c r="AM38" i="7"/>
  <c r="AM39" i="7"/>
  <c r="AM40" i="7"/>
  <c r="AN40" i="7"/>
  <c r="AM41" i="7"/>
  <c r="A5" i="7"/>
  <c r="B5" i="7"/>
  <c r="C5" i="7"/>
  <c r="D5" i="7"/>
  <c r="E5" i="7"/>
  <c r="BI6" i="7"/>
  <c r="J13" i="7"/>
  <c r="J16" i="7"/>
  <c r="J18" i="7"/>
  <c r="J24" i="7"/>
  <c r="J25" i="7"/>
  <c r="J26" i="7"/>
  <c r="J29" i="7"/>
  <c r="J31" i="7"/>
  <c r="D33" i="7"/>
  <c r="J36" i="7"/>
  <c r="J37" i="7"/>
  <c r="J41" i="7"/>
  <c r="AA45" i="7" l="1"/>
  <c r="AA46" i="7" s="1"/>
  <c r="F5" i="7"/>
  <c r="AQ43" i="7"/>
  <c r="AQ45" i="7" s="1"/>
  <c r="J42" i="7"/>
  <c r="AH44" i="7"/>
  <c r="K42" i="7" l="1"/>
  <c r="AH43" i="7" s="1"/>
  <c r="AH42" i="7" l="1"/>
  <c r="AQ49" i="7"/>
  <c r="AA49" i="7"/>
</calcChain>
</file>

<file path=xl/comments1.xml><?xml version="1.0" encoding="utf-8"?>
<comments xmlns="http://schemas.openxmlformats.org/spreadsheetml/2006/main">
  <authors>
    <author>MALAN</author>
    <author>Administrator</author>
    <author>אגייב סבטלנה</author>
    <author>u08159</author>
  </authors>
  <commentList>
    <comment ref="A2" authorId="0">
      <text>
        <r>
          <rPr>
            <sz val="14"/>
            <color indexed="81"/>
            <rFont val="Arial"/>
            <family val="2"/>
          </rPr>
          <t xml:space="preserve">יש להגיש טופס דיווח זה, לכל עובד ולכל חודש בנפרד
</t>
        </r>
      </text>
    </comment>
    <comment ref="A6" authorId="1">
      <text>
        <r>
          <rPr>
            <b/>
            <u/>
            <sz val="14"/>
            <color indexed="81"/>
            <rFont val="David"/>
            <family val="2"/>
            <charset val="177"/>
          </rPr>
          <t>הסבר על הטופס, חובה למלא את</t>
        </r>
        <r>
          <rPr>
            <b/>
            <sz val="14"/>
            <color indexed="81"/>
            <rFont val="David"/>
            <family val="2"/>
            <charset val="177"/>
          </rPr>
          <t>:</t>
        </r>
        <r>
          <rPr>
            <sz val="14"/>
            <color indexed="81"/>
            <rFont val="David"/>
            <family val="2"/>
            <charset val="177"/>
          </rPr>
          <t xml:space="preserve">
1. כל התאים שנצבעו בצהוב.
2. פרוט העבודה והשירותים שבוצעו בכל יום שדווח כיום עבודה (עמודה ז' בטבלה).
3. חובה למלא את התאריך של היום הראשון של חודש הדווח.
     </t>
        </r>
        <r>
          <rPr>
            <u/>
            <sz val="14"/>
            <color indexed="81"/>
            <rFont val="David"/>
            <family val="2"/>
            <charset val="177"/>
          </rPr>
          <t>הבהרות</t>
        </r>
        <r>
          <rPr>
            <sz val="14"/>
            <color indexed="81"/>
            <rFont val="David"/>
            <family val="2"/>
            <charset val="177"/>
          </rPr>
          <t xml:space="preserve">: 
     3.1 המערכת מעדכנת את שאר התאריכים ואין צורך להזין מעבר לכך.
     3.2 לא ניתן לדווח בדוח אחד עבור חודשיים או יותר, לכל חודש בנפרד.
4. במידה וסה"כ שעות לניצול קטנה מהכמות שדווח לא תתאפשר הגשת חשבון זה. </t>
        </r>
      </text>
    </comment>
    <comment ref="AC7" authorId="1">
      <text>
        <r>
          <rPr>
            <sz val="14"/>
            <color indexed="81"/>
            <rFont val="Arial"/>
            <family val="2"/>
          </rPr>
          <t xml:space="preserve">שדה חובה -
1 .נא להקליד את סך השעות לפי הפורמט: 2160:00. חשוב! לכתוב את הנקודותיים!
2. פרט ש"ע מבוצעות לטובת  ביצוע פעולות נוספות ביום המדווח., בנושאים בהם עסק נותן השירות, באותה תקופה בה מוגש דיווח זה,  בהזמנות נוספות עבור גופים אחרים במערכת הבטחון, לרבות שרותים בקבלנות משנה.
</t>
        </r>
      </text>
    </comment>
    <comment ref="AF7" authorId="1">
      <text>
        <r>
          <rPr>
            <sz val="14"/>
            <color indexed="81"/>
            <rFont val="Arial"/>
            <family val="2"/>
          </rPr>
          <t xml:space="preserve">סיכום שעות עבודה ביום הנתון בהזמנה זו ובהזמנות נוספות .
</t>
        </r>
      </text>
    </comment>
    <comment ref="Q8" authorId="1">
      <text>
        <r>
          <rPr>
            <sz val="14"/>
            <color indexed="81"/>
            <rFont val="Arial"/>
            <family val="2"/>
          </rPr>
          <t>השעות המדווחות יוגשו בפורמט של 24 שעות ביממה. יש להוסיף נקודותיים ע"מ לכתוב השעה</t>
        </r>
      </text>
    </comment>
    <comment ref="T8" authorId="1">
      <text>
        <r>
          <rPr>
            <sz val="14"/>
            <color indexed="81"/>
            <rFont val="Arial"/>
            <family val="2"/>
          </rPr>
          <t>השעות המדווחות יוגשו בפורמט של 24 שעות ביממה. יש להוסיף נקודותיים ע"מ לכתוב השעה</t>
        </r>
      </text>
    </comment>
    <comment ref="Y8" authorId="2">
      <text>
        <r>
          <rPr>
            <b/>
            <sz val="9"/>
            <color indexed="81"/>
            <rFont val="Tahoma"/>
            <family val="2"/>
          </rPr>
          <t xml:space="preserve">את השעות יש לדווח בנטו לאחר קיזוז הפסקה. לא יתקבל דיווח מעל 12 שעות ביום. </t>
        </r>
      </text>
    </comment>
    <comment ref="B11" authorId="1">
      <text>
        <r>
          <rPr>
            <sz val="14"/>
            <color indexed="81"/>
            <rFont val="Arial"/>
            <family val="2"/>
          </rPr>
          <t xml:space="preserve">חובה למלא את כל התאים הצהובים!
</t>
        </r>
      </text>
    </comment>
    <comment ref="L11" authorId="3">
      <text>
        <r>
          <rPr>
            <sz val="14"/>
            <color indexed="81"/>
            <rFont val="Arial"/>
            <family val="2"/>
          </rPr>
          <t>1. חובה למלא את היום  הראשון בחודש בפורמט 1/02/10
2.בדיווחים מפוצלים  (יותר מדיווח אחד באותו יום עבודה), יש להקליד מחדש המועד בו הינך מעוניין לדווח פעם נוספת, עפ"י התבנית מצויין לעיל.</t>
        </r>
      </text>
    </comment>
    <comment ref="Q11" authorId="1">
      <text>
        <r>
          <rPr>
            <sz val="14"/>
            <color indexed="81"/>
            <rFont val="Arial"/>
            <family val="2"/>
          </rPr>
          <t>השעות המדווחות יוגשו בפורמט של 24 שעות ביממה. יש להוסיף נקודותיים ע"מ לכתוב השעה</t>
        </r>
      </text>
    </comment>
    <comment ref="T11" authorId="1">
      <text>
        <r>
          <rPr>
            <sz val="14"/>
            <color indexed="81"/>
            <rFont val="Arial"/>
            <family val="2"/>
          </rPr>
          <t>השעות המדווחות יוגשו בפורמט של 24 שעות ביממה. יש להוסיף נקודותיים ע"מ לכתוב השעה</t>
        </r>
      </text>
    </comment>
    <comment ref="AM1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2" authorId="1">
      <text>
        <r>
          <rPr>
            <sz val="14"/>
            <color indexed="81"/>
            <rFont val="Arial"/>
            <family val="2"/>
          </rPr>
          <t>השעות המדווחות יוגשו בפורמט של 24 שעות ביממה. יש להוסיף נקודותיים ע"מ לכתוב השעה</t>
        </r>
      </text>
    </comment>
    <comment ref="T12" authorId="1">
      <text>
        <r>
          <rPr>
            <sz val="14"/>
            <color indexed="81"/>
            <rFont val="Arial"/>
            <family val="2"/>
          </rPr>
          <t>השעות המדווחות יוגשו בפורמט של 24 שעות ביממה. יש להוסיף נקודותיים ע"מ לכתוב השעה</t>
        </r>
      </text>
    </comment>
    <comment ref="AM12"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13" authorId="1">
      <text>
        <r>
          <rPr>
            <sz val="14"/>
            <color indexed="81"/>
            <rFont val="Arial"/>
            <family val="2"/>
          </rPr>
          <t>חובה למלא את כל התאים הצהובים!</t>
        </r>
      </text>
    </comment>
    <comment ref="AM13"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M14"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5" authorId="1">
      <text>
        <r>
          <rPr>
            <sz val="14"/>
            <color indexed="81"/>
            <rFont val="Arial"/>
            <family val="2"/>
          </rPr>
          <t>השעות המדווחות יוגשו בפורמט של 24 שעות ביממה. יש להוסיף נקודותיים ע"מ לכתוב השעה</t>
        </r>
      </text>
    </comment>
    <comment ref="T15" authorId="1">
      <text>
        <r>
          <rPr>
            <sz val="14"/>
            <color indexed="81"/>
            <rFont val="Arial"/>
            <family val="2"/>
          </rPr>
          <t>השעות המדווחות יוגשו בפורמט של 24 שעות ביממה. יש להוסיף נקודותיים ע"מ לכתוב השעה</t>
        </r>
      </text>
    </comment>
    <comment ref="AM15"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16" authorId="1">
      <text>
        <r>
          <rPr>
            <sz val="14"/>
            <color indexed="81"/>
            <rFont val="Arial"/>
            <family val="2"/>
          </rPr>
          <t xml:space="preserve">חובה למלא את כל התאים הצהובים!
</t>
        </r>
      </text>
    </comment>
    <comment ref="Q16" authorId="1">
      <text>
        <r>
          <rPr>
            <sz val="14"/>
            <color indexed="81"/>
            <rFont val="Arial"/>
            <family val="2"/>
          </rPr>
          <t>השעות המדווחות יוגשו בפורמט של 24 שעות ביממה. יש להוסיף נקודותיים ע"מ לכתוב השעה</t>
        </r>
      </text>
    </comment>
    <comment ref="T16" authorId="1">
      <text>
        <r>
          <rPr>
            <sz val="14"/>
            <color indexed="81"/>
            <rFont val="Arial"/>
            <family val="2"/>
          </rPr>
          <t>השעות המדווחות יוגשו בפורמט של 24 שעות ביממה. יש להוסיף נקודותיים ע"מ לכתוב השעה</t>
        </r>
      </text>
    </comment>
    <comment ref="AM16"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7" authorId="1">
      <text>
        <r>
          <rPr>
            <sz val="14"/>
            <color indexed="81"/>
            <rFont val="Arial"/>
            <family val="2"/>
          </rPr>
          <t>השעות המדווחות יוגשו בפורמט של 24 שעות ביממה. יש להוסיף נקודותיים ע"מ לכתוב השעה</t>
        </r>
      </text>
    </comment>
    <comment ref="T17" authorId="1">
      <text>
        <r>
          <rPr>
            <sz val="14"/>
            <color indexed="81"/>
            <rFont val="Arial"/>
            <family val="2"/>
          </rPr>
          <t>השעות המדווחות יוגשו בפורמט של 24 שעות ביממה. יש להוסיף נקודותיים ע"מ לכתוב השעה</t>
        </r>
      </text>
    </comment>
    <comment ref="AM17"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18" authorId="1">
      <text>
        <r>
          <rPr>
            <sz val="14"/>
            <color indexed="81"/>
            <rFont val="Arial"/>
            <family val="2"/>
          </rPr>
          <t xml:space="preserve">חובה למלא את כל התאים הצהובים!
</t>
        </r>
      </text>
    </comment>
    <comment ref="Q18" authorId="1">
      <text>
        <r>
          <rPr>
            <sz val="14"/>
            <color indexed="81"/>
            <rFont val="Arial"/>
            <family val="2"/>
          </rPr>
          <t>השעות המדווחות יוגשו בפורמט של 24 שעות ביממה. יש להוסיף נקודותיים ע"מ לכתוב השעה</t>
        </r>
      </text>
    </comment>
    <comment ref="T18" authorId="1">
      <text>
        <r>
          <rPr>
            <sz val="14"/>
            <color indexed="81"/>
            <rFont val="Arial"/>
            <family val="2"/>
          </rPr>
          <t>השעות המדווחות יוגשו בפורמט של 24 שעות ביממה. יש להוסיף נקודותיים ע"מ לכתוב השעה</t>
        </r>
      </text>
    </comment>
    <comment ref="AM18"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9" authorId="1">
      <text>
        <r>
          <rPr>
            <sz val="14"/>
            <color indexed="81"/>
            <rFont val="Arial"/>
            <family val="2"/>
          </rPr>
          <t>השעות המדווחות יוגשו בפורמט של 24 שעות ביממה. יש להוסיף נקודותיים ע"מ לכתוב השעה</t>
        </r>
      </text>
    </comment>
    <comment ref="T19" authorId="1">
      <text>
        <r>
          <rPr>
            <sz val="14"/>
            <color indexed="81"/>
            <rFont val="Arial"/>
            <family val="2"/>
          </rPr>
          <t>השעות המדווחות יוגשו בפורמט של 24 שעות ביממה. יש להוסיף נקודותיים ע"מ לכתוב השעה</t>
        </r>
      </text>
    </comment>
    <comment ref="AM19"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20" authorId="1">
      <text>
        <r>
          <rPr>
            <sz val="14"/>
            <color indexed="81"/>
            <rFont val="Arial"/>
            <family val="2"/>
          </rPr>
          <t xml:space="preserve">חובה למלא את כל התאים הצהובים!
</t>
        </r>
      </text>
    </comment>
    <comment ref="AM20"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1" authorId="1">
      <text>
        <r>
          <rPr>
            <sz val="14"/>
            <color indexed="81"/>
            <rFont val="Arial"/>
            <family val="2"/>
          </rPr>
          <t>השעות המדווחות יוגשו בפורמט של 24 שעות ביממה. יש להוסיף נקודותיים ע"מ לכתוב השעה</t>
        </r>
      </text>
    </comment>
    <comment ref="T21" authorId="1">
      <text>
        <r>
          <rPr>
            <sz val="14"/>
            <color indexed="81"/>
            <rFont val="Arial"/>
            <family val="2"/>
          </rPr>
          <t>השעות המדווחות יוגשו בפורמט של 24 שעות ביממה. יש להוסיף נקודותיים ע"מ לכתוב השעה</t>
        </r>
      </text>
    </comment>
    <comment ref="AM2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2" authorId="1">
      <text>
        <r>
          <rPr>
            <sz val="14"/>
            <color indexed="81"/>
            <rFont val="Arial"/>
            <family val="2"/>
          </rPr>
          <t>השעות המדווחות יוגשו בפורמט של 24 שעות ביממה. יש להוסיף נקודותיים ע"מ לכתוב השעה</t>
        </r>
      </text>
    </comment>
    <comment ref="T22" authorId="1">
      <text>
        <r>
          <rPr>
            <sz val="14"/>
            <color indexed="81"/>
            <rFont val="Arial"/>
            <family val="2"/>
          </rPr>
          <t>השעות המדווחות יוגשו בפורמט של 24 שעות ביממה. יש להוסיף נקודותיים ע"מ לכתוב השעה</t>
        </r>
      </text>
    </comment>
    <comment ref="AM22"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3" authorId="1">
      <text>
        <r>
          <rPr>
            <sz val="14"/>
            <color indexed="81"/>
            <rFont val="Arial"/>
            <family val="2"/>
          </rPr>
          <t>השעות המדווחות יוגשו בפורמט של 24 שעות ביממה. יש להוסיף נקודותיים ע"מ לכתוב השעה</t>
        </r>
      </text>
    </comment>
    <comment ref="T23" authorId="1">
      <text>
        <r>
          <rPr>
            <sz val="14"/>
            <color indexed="81"/>
            <rFont val="Arial"/>
            <family val="2"/>
          </rPr>
          <t>השעות המדווחות יוגשו בפורמט של 24 שעות ביממה. יש להוסיף נקודותיים ע"מ לכתוב השעה</t>
        </r>
      </text>
    </comment>
    <comment ref="AM23"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C24" authorId="1">
      <text>
        <r>
          <rPr>
            <sz val="14"/>
            <color indexed="81"/>
            <rFont val="Arial"/>
            <family val="2"/>
          </rPr>
          <t xml:space="preserve">חובה למלא את כל התאים הצהובים!
</t>
        </r>
      </text>
    </comment>
    <comment ref="G24" authorId="1">
      <text>
        <r>
          <rPr>
            <sz val="14"/>
            <color indexed="81"/>
            <rFont val="Arial"/>
            <family val="2"/>
          </rPr>
          <t>חובה למלא את כל התאים הצהובים!</t>
        </r>
      </text>
    </comment>
    <comment ref="Q24" authorId="1">
      <text>
        <r>
          <rPr>
            <sz val="14"/>
            <color indexed="81"/>
            <rFont val="Arial"/>
            <family val="2"/>
          </rPr>
          <t>השעות המדווחות יוגשו בפורמט של 24 שעות ביממה. יש להוסיף נקודותיים ע"מ לכתוב השעה</t>
        </r>
      </text>
    </comment>
    <comment ref="T24" authorId="1">
      <text>
        <r>
          <rPr>
            <sz val="14"/>
            <color indexed="81"/>
            <rFont val="Arial"/>
            <family val="2"/>
          </rPr>
          <t>השעות המדווחות יוגשו בפורמט של 24 שעות ביממה. יש להוסיף נקודותיים ע"מ לכתוב השעה</t>
        </r>
      </text>
    </comment>
    <comment ref="AM24"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5" authorId="1">
      <text>
        <r>
          <rPr>
            <sz val="14"/>
            <color indexed="81"/>
            <rFont val="Arial"/>
            <family val="2"/>
          </rPr>
          <t>השעות המדווחות יוגשו בפורמט של 24 שעות ביממה. יש להוסיף נקודותיים ע"מ לכתוב השעה</t>
        </r>
      </text>
    </comment>
    <comment ref="T25" authorId="1">
      <text>
        <r>
          <rPr>
            <sz val="14"/>
            <color indexed="81"/>
            <rFont val="Arial"/>
            <family val="2"/>
          </rPr>
          <t>השעות המדווחות יוגשו בפורמט של 24 שעות ביממה. יש להוסיף נקודותיים ע"מ לכתוב השעה</t>
        </r>
      </text>
    </comment>
    <comment ref="AM25"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26" authorId="1">
      <text>
        <r>
          <rPr>
            <sz val="14"/>
            <color indexed="81"/>
            <rFont val="Arial"/>
            <family val="2"/>
          </rPr>
          <t xml:space="preserve">חובה למלא את כל התאים הצהובים!
</t>
        </r>
      </text>
    </comment>
    <comment ref="Q26" authorId="1">
      <text>
        <r>
          <rPr>
            <sz val="14"/>
            <color indexed="81"/>
            <rFont val="Arial"/>
            <family val="2"/>
          </rPr>
          <t>השעות המדווחות יוגשו בפורמט של 24 שעות ביממה. יש להוסיף נקודותיים ע"מ לכתוב השעה</t>
        </r>
      </text>
    </comment>
    <comment ref="T26" authorId="1">
      <text>
        <r>
          <rPr>
            <sz val="14"/>
            <color indexed="81"/>
            <rFont val="Arial"/>
            <family val="2"/>
          </rPr>
          <t>השעות המדווחות יוגשו בפורמט של 24 שעות ביממה. יש להוסיף נקודותיים ע"מ לכתוב השעה</t>
        </r>
      </text>
    </comment>
    <comment ref="AM26"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M27"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8" authorId="1">
      <text>
        <r>
          <rPr>
            <sz val="14"/>
            <color indexed="81"/>
            <rFont val="Arial"/>
            <family val="2"/>
          </rPr>
          <t>השעות המדווחות יוגשו בפורמט של 24 שעות ביממה. יש להוסיף נקודותיים ע"מ לכתוב השעה</t>
        </r>
      </text>
    </comment>
    <comment ref="T28" authorId="1">
      <text>
        <r>
          <rPr>
            <sz val="14"/>
            <color indexed="81"/>
            <rFont val="Arial"/>
            <family val="2"/>
          </rPr>
          <t>השעות המדווחות יוגשו בפורמט של 24 שעות ביממה. יש להוסיף נקודותיים ע"מ לכתוב השעה</t>
        </r>
      </text>
    </comment>
    <comment ref="AM28"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29" authorId="3">
      <text>
        <r>
          <rPr>
            <b/>
            <sz val="10"/>
            <color indexed="81"/>
            <rFont val="Tahoma"/>
            <family val="2"/>
          </rPr>
          <t>יש לכתוב את סך השעות לפי הפורמט: 
2160:00. 
חשוב! לכתוב את הנקודותיים!</t>
        </r>
        <r>
          <rPr>
            <sz val="10"/>
            <color indexed="81"/>
            <rFont val="Tahoma"/>
            <family val="2"/>
          </rPr>
          <t xml:space="preserve">
</t>
        </r>
      </text>
    </comment>
    <comment ref="Q29" authorId="1">
      <text>
        <r>
          <rPr>
            <sz val="14"/>
            <color indexed="81"/>
            <rFont val="Arial"/>
            <family val="2"/>
          </rPr>
          <t>השעות המדווחות יוגשו בפורמט של 24 שעות ביממה. יש להוסיף נקודותיים ע"מ לכתוב השעה</t>
        </r>
      </text>
    </comment>
    <comment ref="T29" authorId="1">
      <text>
        <r>
          <rPr>
            <sz val="14"/>
            <color indexed="81"/>
            <rFont val="Arial"/>
            <family val="2"/>
          </rPr>
          <t>השעות המדווחות יוגשו בפורמט של 24 שעות ביממה. יש להוסיף נקודותיים ע"מ לכתוב השעה</t>
        </r>
      </text>
    </comment>
    <comment ref="AM29"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0" authorId="1">
      <text>
        <r>
          <rPr>
            <sz val="14"/>
            <color indexed="81"/>
            <rFont val="Arial"/>
            <family val="2"/>
          </rPr>
          <t>השעות המדווחות יוגשו בפורמט של 24 שעות ביממה. יש להוסיף נקודותיים ע"מ לכתוב השעה</t>
        </r>
      </text>
    </comment>
    <comment ref="T30" authorId="1">
      <text>
        <r>
          <rPr>
            <sz val="14"/>
            <color indexed="81"/>
            <rFont val="Arial"/>
            <family val="2"/>
          </rPr>
          <t>השעות המדווחות יוגשו בפורמט של 24 שעות ביממה. יש להוסיף נקודותיים ע"מ לכתוב השעה</t>
        </r>
      </text>
    </comment>
    <comment ref="AM30"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31" authorId="3">
      <text>
        <r>
          <rPr>
            <sz val="14"/>
            <color indexed="81"/>
            <rFont val="Arial"/>
            <family val="2"/>
          </rPr>
          <t>יש לכתוב את  השעות לפי הפורמט: 2160:00. 
חשוב! לכתוב את הנקודותיים!</t>
        </r>
      </text>
    </comment>
    <comment ref="Q31" authorId="1">
      <text>
        <r>
          <rPr>
            <sz val="14"/>
            <color indexed="81"/>
            <rFont val="Arial"/>
            <family val="2"/>
          </rPr>
          <t>השעות המדווחות יוגשו בפורמט של 24 שעות ביממה. יש להוסיף נקודותיים ע"מ לכתוב השעה</t>
        </r>
      </text>
    </comment>
    <comment ref="T31" authorId="1">
      <text>
        <r>
          <rPr>
            <sz val="14"/>
            <color indexed="81"/>
            <rFont val="Arial"/>
            <family val="2"/>
          </rPr>
          <t>השעות המדווחות יוגשו בפורמט של 24 שעות ביממה. יש להוסיף נקודותיים ע"מ לכתוב השעה</t>
        </r>
      </text>
    </comment>
    <comment ref="AM3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2" authorId="1">
      <text>
        <r>
          <rPr>
            <sz val="14"/>
            <color indexed="81"/>
            <rFont val="Arial"/>
            <family val="2"/>
          </rPr>
          <t>השעות המדווחות יוגשו בפורמט של 24 שעות ביממה. יש להוסיף נקודותיים ע"מ לכתוב השעה</t>
        </r>
      </text>
    </comment>
    <comment ref="T32" authorId="1">
      <text>
        <r>
          <rPr>
            <sz val="14"/>
            <color indexed="81"/>
            <rFont val="Arial"/>
            <family val="2"/>
          </rPr>
          <t>השעות המדווחות יוגשו בפורמט של 24 שעות ביממה. יש להוסיף נקודותיים ע"מ לכתוב השעה</t>
        </r>
      </text>
    </comment>
    <comment ref="AM32"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3" authorId="1">
      <text>
        <r>
          <rPr>
            <sz val="14"/>
            <color indexed="81"/>
            <rFont val="Arial"/>
            <family val="2"/>
          </rPr>
          <t>השעות המדווחות יוגשו בפורמט של 24 שעות ביממה. יש להוסיף נקודותיים ע"מ לכתוב השעה</t>
        </r>
      </text>
    </comment>
    <comment ref="T33" authorId="1">
      <text>
        <r>
          <rPr>
            <sz val="14"/>
            <color indexed="81"/>
            <rFont val="Arial"/>
            <family val="2"/>
          </rPr>
          <t>השעות המדווחות יוגשו בפורמט של 24 שעות ביממה. יש להוסיף נקודותיים ע"מ לכתוב השעה</t>
        </r>
      </text>
    </comment>
    <comment ref="AM33"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M34"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5" authorId="1">
      <text>
        <r>
          <rPr>
            <sz val="14"/>
            <color indexed="81"/>
            <rFont val="Arial"/>
            <family val="2"/>
          </rPr>
          <t>השעות המדווחות יוגשו בפורמט של 24 שעות ביממה. יש להוסיף נקודותיים ע"מ לכתוב השעה</t>
        </r>
      </text>
    </comment>
    <comment ref="T35" authorId="1">
      <text>
        <r>
          <rPr>
            <sz val="14"/>
            <color indexed="81"/>
            <rFont val="Arial"/>
            <family val="2"/>
          </rPr>
          <t>השעות המדווחות יוגשו בפורמט של 24 שעות ביממה. יש להוסיף נקודותיים ע"מ לכתוב השעה</t>
        </r>
      </text>
    </comment>
    <comment ref="AM35"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C36" authorId="1">
      <text>
        <r>
          <rPr>
            <sz val="14"/>
            <color indexed="81"/>
            <rFont val="Arial"/>
            <family val="2"/>
          </rPr>
          <t>חובה למלא את כל התאים הצהובים!</t>
        </r>
      </text>
    </comment>
    <comment ref="Q36" authorId="1">
      <text>
        <r>
          <rPr>
            <sz val="14"/>
            <color indexed="81"/>
            <rFont val="Arial"/>
            <family val="2"/>
          </rPr>
          <t>השעות המדווחות יוגשו בפורמט של 24 שעות ביממה. יש להוסיף נקודותיים ע"מ לכתוב השעה</t>
        </r>
      </text>
    </comment>
    <comment ref="T36" authorId="1">
      <text>
        <r>
          <rPr>
            <sz val="14"/>
            <color indexed="81"/>
            <rFont val="Arial"/>
            <family val="2"/>
          </rPr>
          <t>השעות המדווחות יוגשו בפורמט של 24 שעות ביממה. יש להוסיף נקודותיים ע"מ לכתוב השעה</t>
        </r>
      </text>
    </comment>
    <comment ref="AM36"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7" authorId="1">
      <text>
        <r>
          <rPr>
            <sz val="14"/>
            <color indexed="81"/>
            <rFont val="Arial"/>
            <family val="2"/>
          </rPr>
          <t>השעות המדווחות יוגשו בפורמט של 24 שעות ביממה. יש להוסיף נקודותיים ע"מ לכתוב השעה</t>
        </r>
      </text>
    </comment>
    <comment ref="T37" authorId="1">
      <text>
        <r>
          <rPr>
            <sz val="14"/>
            <color indexed="81"/>
            <rFont val="Arial"/>
            <family val="2"/>
          </rPr>
          <t>השעות המדווחות יוגשו בפורמט של 24 שעות ביממה. יש להוסיף נקודותיים ע"מ לכתוב השעה</t>
        </r>
      </text>
    </comment>
    <comment ref="AM37"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8" authorId="1">
      <text>
        <r>
          <rPr>
            <sz val="14"/>
            <color indexed="81"/>
            <rFont val="Arial"/>
            <family val="2"/>
          </rPr>
          <t>השעות המדווחות יוגשו בפורמט של 24 שעות ביממה. יש להוסיף נקודותיים ע"מ לכתוב השעה</t>
        </r>
      </text>
    </comment>
    <comment ref="T38" authorId="1">
      <text>
        <r>
          <rPr>
            <sz val="14"/>
            <color indexed="81"/>
            <rFont val="Arial"/>
            <family val="2"/>
          </rPr>
          <t>השעות המדווחות יוגשו בפורמט של 24 שעות ביממה. יש להוסיף נקודותיים ע"מ לכתוב השעה</t>
        </r>
      </text>
    </comment>
    <comment ref="AM38"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9" authorId="1">
      <text>
        <r>
          <rPr>
            <sz val="14"/>
            <color indexed="81"/>
            <rFont val="Arial"/>
            <family val="2"/>
          </rPr>
          <t>השעות המדווחות יוגשו בפורמט של 24 שעות ביממה. יש להוסיף נקודותיים ע"מ לכתוב השעה</t>
        </r>
      </text>
    </comment>
    <comment ref="T39" authorId="1">
      <text>
        <r>
          <rPr>
            <sz val="14"/>
            <color indexed="81"/>
            <rFont val="Arial"/>
            <family val="2"/>
          </rPr>
          <t>השעות המדווחות יוגשו בפורמט של 24 שעות ביממה. יש להוסיף נקודותיים ע"מ לכתוב השעה</t>
        </r>
      </text>
    </comment>
    <comment ref="AM39"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40" authorId="1">
      <text>
        <r>
          <rPr>
            <sz val="14"/>
            <color indexed="81"/>
            <rFont val="Arial"/>
            <family val="2"/>
          </rPr>
          <t>השעות המדווחות יוגשו בפורמט של 24 שעות ביממה. יש להוסיף נקודותיים ע"מ לכתוב השעה</t>
        </r>
      </text>
    </comment>
    <comment ref="T40" authorId="1">
      <text>
        <r>
          <rPr>
            <sz val="14"/>
            <color indexed="81"/>
            <rFont val="Arial"/>
            <family val="2"/>
          </rPr>
          <t>השעות המדווחות יוגשו בפורמט של 24 שעות ביממה. יש להוסיף נקודותיים ע"מ לכתוב השעה</t>
        </r>
      </text>
    </comment>
    <comment ref="AM40"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41" authorId="1">
      <text>
        <r>
          <rPr>
            <sz val="14"/>
            <color indexed="81"/>
            <rFont val="Arial"/>
            <family val="2"/>
          </rPr>
          <t>חובה למלא את כל התאים הצהובים!</t>
        </r>
      </text>
    </comment>
    <comment ref="AM4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List>
</comments>
</file>

<file path=xl/sharedStrings.xml><?xml version="1.0" encoding="utf-8"?>
<sst xmlns="http://schemas.openxmlformats.org/spreadsheetml/2006/main" count="92" uniqueCount="87">
  <si>
    <t xml:space="preserve">פרטי ההזמנה </t>
  </si>
  <si>
    <t>הזמנה מס' :</t>
  </si>
  <si>
    <t>שם המשרד :</t>
  </si>
  <si>
    <t>מספר ספק :</t>
  </si>
  <si>
    <t>תאריך</t>
  </si>
  <si>
    <t>סה"כ ש"ע</t>
  </si>
  <si>
    <t>שם פרטי ומשפחה</t>
  </si>
  <si>
    <t>תפקיד</t>
  </si>
  <si>
    <t>ת.ז. / מס' אישי</t>
  </si>
  <si>
    <t>חותמת וחתימת המאשר</t>
  </si>
  <si>
    <t>עד</t>
  </si>
  <si>
    <t>יום</t>
  </si>
  <si>
    <t>ש  ע  ו  ת</t>
  </si>
  <si>
    <t xml:space="preserve">סה"כ ש"ע </t>
  </si>
  <si>
    <t>פ ר ו ט   ה ע ב ו ד ה</t>
  </si>
  <si>
    <t>שעת</t>
  </si>
  <si>
    <t>מדווחות בכל</t>
  </si>
  <si>
    <t>תאור השרותים שבוצעו</t>
  </si>
  <si>
    <t>התחלה</t>
  </si>
  <si>
    <t>סיום</t>
  </si>
  <si>
    <t>לחיוב</t>
  </si>
  <si>
    <t>ההזמנות</t>
  </si>
  <si>
    <t>(א1)</t>
  </si>
  <si>
    <t>(א2)</t>
  </si>
  <si>
    <t>(ג)</t>
  </si>
  <si>
    <t>(ה)</t>
  </si>
  <si>
    <t>תוקף ההזמנה</t>
  </si>
  <si>
    <t>סה"כ ש"ע לתשלום</t>
  </si>
  <si>
    <t xml:space="preserve">סה"כ יתרת ש"ע לביצוע לאחר אישור דיווח זה </t>
  </si>
  <si>
    <t>*</t>
  </si>
  <si>
    <t xml:space="preserve">פרטי העובד </t>
  </si>
  <si>
    <t xml:space="preserve">פרטי מנהל המשרד </t>
  </si>
  <si>
    <t>**</t>
  </si>
  <si>
    <t>הגורם המאשר בגוף הדורש אחראי לוודא אמיתות נתוני הדיווח של הספק.</t>
  </si>
  <si>
    <t>פרטי העובד</t>
  </si>
  <si>
    <t>פרטי הסָּפָּק</t>
  </si>
  <si>
    <t>(ד)</t>
  </si>
  <si>
    <t xml:space="preserve">התואר המקצועי: </t>
  </si>
  <si>
    <t>***</t>
  </si>
  <si>
    <t xml:space="preserve">המתכנן ו/או היועץ  מצהיר בזאת כי: לא עבד בשבתות ובימי חג ומועד ושכל הפרטים הרשומים בדו"ח זה לגבי ביצוע שעות עבודה ונסיעות, הינם נכונים. </t>
  </si>
  <si>
    <t>אישור  הגוף המזמין</t>
  </si>
  <si>
    <t>תאריך הדפסה :</t>
  </si>
  <si>
    <t>שם העובד המדווח</t>
  </si>
  <si>
    <t xml:space="preserve">ת.ז. : </t>
  </si>
  <si>
    <t xml:space="preserve">מועד קבלת התואר: </t>
  </si>
  <si>
    <t xml:space="preserve">התעריף המבוקש: </t>
  </si>
  <si>
    <t xml:space="preserve">מספר חשבונית עסקה: </t>
  </si>
  <si>
    <t xml:space="preserve">אחרות </t>
  </si>
  <si>
    <t>באותה עת</t>
  </si>
  <si>
    <t>המתכנן מצהיר כי בדק ווידא שאין דיווח של ש"ע ונסיעות חופפים במספר הזמנות .</t>
  </si>
  <si>
    <t>שעות</t>
  </si>
  <si>
    <t>מ</t>
  </si>
  <si>
    <t>ק"מ</t>
  </si>
  <si>
    <t>ק"מ לחיוב</t>
  </si>
  <si>
    <t>(ו 1)</t>
  </si>
  <si>
    <t>(ו 2)</t>
  </si>
  <si>
    <t>(ו 3)</t>
  </si>
  <si>
    <t>(ז)</t>
  </si>
  <si>
    <t>הזמנות אחרות שבהן מועסק העובד בתקופת דיווח זו (במידה ולא קיימות הזמנות נוספות לציין "0")</t>
  </si>
  <si>
    <t>משהב"ט / אגף ההנדסה והבינוי / היחידה להתקשרויות עם מתכננים</t>
  </si>
  <si>
    <t>חובה למלא את כל התאים הצהובים!</t>
  </si>
  <si>
    <r>
      <rPr>
        <b/>
        <u/>
        <sz val="16"/>
        <rFont val="David"/>
        <family val="2"/>
        <charset val="177"/>
      </rPr>
      <t>הערה:</t>
    </r>
    <r>
      <rPr>
        <b/>
        <sz val="16"/>
        <rFont val="David"/>
        <family val="2"/>
        <charset val="177"/>
      </rPr>
      <t xml:space="preserve"> </t>
    </r>
    <r>
      <rPr>
        <sz val="16"/>
        <rFont val="David"/>
        <family val="2"/>
        <charset val="177"/>
      </rPr>
      <t>נא למלא את כל שדות החובה (בצהוב).</t>
    </r>
  </si>
  <si>
    <t>האם כל התאים הצהובים מולאו?</t>
  </si>
  <si>
    <t>האם מולאו כל התאים הרלוונטים לתיאור השירותי?</t>
  </si>
  <si>
    <t>להסבר על הטופס יש ללחוץ על תא זה</t>
  </si>
  <si>
    <t>ש"ע בהזמנות</t>
  </si>
  <si>
    <t>הפחתת</t>
  </si>
  <si>
    <t>מדווח</t>
  </si>
  <si>
    <t>(ה3)</t>
  </si>
  <si>
    <t>(ה4)</t>
  </si>
  <si>
    <t>ממקום</t>
  </si>
  <si>
    <t>למקום</t>
  </si>
  <si>
    <r>
      <t>נסיעות -</t>
    </r>
    <r>
      <rPr>
        <b/>
        <sz val="11"/>
        <color indexed="10"/>
        <rFont val="David"/>
        <family val="2"/>
        <charset val="177"/>
      </rPr>
      <t xml:space="preserve"> דיווח בההזמנות לפי ש"ע בלבד</t>
    </r>
  </si>
  <si>
    <t>סה"כ ק"מ:</t>
  </si>
  <si>
    <t>תעריף לק"מ*:</t>
  </si>
  <si>
    <t>סה"כ לתשלום**:</t>
  </si>
  <si>
    <t>לקיזוז</t>
  </si>
  <si>
    <t>(א3)</t>
  </si>
  <si>
    <t xml:space="preserve">טופס 23.031. רישום שעות עבודה למפקחים ומתאמים </t>
  </si>
  <si>
    <t>שם הגוף הדורש</t>
  </si>
  <si>
    <t>סה"כ ש"ע מדווחות בכל ההזמנות</t>
  </si>
  <si>
    <t>סה"כ ש"ע שבוצעו (ששולמו) ללא דיווח זה</t>
  </si>
  <si>
    <t xml:space="preserve">יתרת ש"ע לניצול  ללא דיווח זה (לא למלא נתונים):  </t>
  </si>
  <si>
    <t>סה"כ ש"ע לתשלום (המרה לשבר עשרוני)</t>
  </si>
  <si>
    <t>טופס 23.031 - מעודכן לחודש מרץ 2019</t>
  </si>
  <si>
    <t>מספר ש"ע מוזמנות לעובד במסגרת ההזמנה</t>
  </si>
  <si>
    <t xml:space="preserve">מספר שעות עבודה בחודש - המאושרת בהזמנה: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</si>
</sst>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00"/>
    <numFmt numFmtId="165" formatCode="[$-1000000]h:mm;@"/>
    <numFmt numFmtId="166" formatCode="[$-1010000]d/m/yy;@"/>
    <numFmt numFmtId="167" formatCode="[hh]:mm"/>
    <numFmt numFmtId="168" formatCode="[hhhh]:mm"/>
    <numFmt numFmtId="169" formatCode="\י\ו\ם\ ddd\,\ \ dd/mm/yyyy\ "/>
    <numFmt numFmtId="170" formatCode="[h]:mm"/>
  </numFmts>
  <fonts count="77" x14ac:knownFonts="1">
    <font>
      <sz val="10"/>
      <name val="Arial"/>
      <charset val="177"/>
    </font>
    <font>
      <sz val="10"/>
      <name val="Arial"/>
      <family val="2"/>
    </font>
    <font>
      <b/>
      <sz val="10"/>
      <name val="Arial"/>
      <family val="2"/>
    </font>
    <font>
      <b/>
      <sz val="11"/>
      <name val="Arial"/>
      <family val="2"/>
    </font>
    <font>
      <b/>
      <sz val="9"/>
      <name val="Arial"/>
      <family val="2"/>
    </font>
    <font>
      <sz val="12"/>
      <name val="Arial"/>
      <family val="2"/>
    </font>
    <font>
      <sz val="8"/>
      <name val="Arial"/>
      <family val="2"/>
    </font>
    <font>
      <b/>
      <sz val="9"/>
      <name val="Arial"/>
      <family val="2"/>
    </font>
    <font>
      <sz val="9"/>
      <name val="Arial"/>
      <family val="2"/>
    </font>
    <font>
      <sz val="7"/>
      <name val="Arial"/>
      <family val="2"/>
      <charset val="177"/>
    </font>
    <font>
      <sz val="11"/>
      <name val="Arial"/>
      <family val="2"/>
    </font>
    <font>
      <sz val="11"/>
      <name val="FrankRuehl"/>
      <family val="2"/>
      <charset val="177"/>
    </font>
    <font>
      <b/>
      <sz val="12"/>
      <name val="David"/>
      <family val="2"/>
      <charset val="177"/>
    </font>
    <font>
      <sz val="12"/>
      <name val="David"/>
      <family val="2"/>
      <charset val="177"/>
    </font>
    <font>
      <b/>
      <sz val="10"/>
      <name val="David"/>
      <family val="2"/>
      <charset val="177"/>
    </font>
    <font>
      <b/>
      <sz val="8"/>
      <name val="Times New Roman"/>
      <family val="1"/>
    </font>
    <font>
      <b/>
      <sz val="9"/>
      <name val="Times New Roman"/>
      <family val="1"/>
    </font>
    <font>
      <b/>
      <sz val="11"/>
      <name val="Times New Roman"/>
      <family val="1"/>
    </font>
    <font>
      <b/>
      <sz val="12"/>
      <name val="Times New Roman"/>
      <family val="1"/>
    </font>
    <font>
      <sz val="12"/>
      <name val="Times New Roman"/>
      <family val="1"/>
    </font>
    <font>
      <b/>
      <sz val="10"/>
      <name val="Times New Roman"/>
      <family val="1"/>
    </font>
    <font>
      <sz val="11"/>
      <name val="Times New Roman"/>
      <family val="1"/>
    </font>
    <font>
      <b/>
      <sz val="9"/>
      <name val="David"/>
      <family val="2"/>
      <charset val="177"/>
    </font>
    <font>
      <b/>
      <sz val="11"/>
      <name val="David"/>
      <family val="2"/>
      <charset val="177"/>
    </font>
    <font>
      <b/>
      <sz val="8"/>
      <name val="David"/>
      <family val="2"/>
      <charset val="177"/>
    </font>
    <font>
      <b/>
      <sz val="20"/>
      <name val="David"/>
      <family val="2"/>
      <charset val="177"/>
    </font>
    <font>
      <sz val="9"/>
      <name val="David"/>
      <family val="2"/>
      <charset val="177"/>
    </font>
    <font>
      <sz val="10"/>
      <name val="David"/>
      <family val="2"/>
      <charset val="177"/>
    </font>
    <font>
      <b/>
      <sz val="8.5"/>
      <name val="David"/>
      <family val="2"/>
      <charset val="177"/>
    </font>
    <font>
      <sz val="11"/>
      <name val="David"/>
      <family val="2"/>
      <charset val="177"/>
    </font>
    <font>
      <b/>
      <sz val="12"/>
      <color indexed="10"/>
      <name val="David"/>
      <family val="2"/>
      <charset val="177"/>
    </font>
    <font>
      <sz val="7"/>
      <name val="David"/>
      <family val="2"/>
      <charset val="177"/>
    </font>
    <font>
      <b/>
      <sz val="14"/>
      <name val="David"/>
      <family val="2"/>
      <charset val="177"/>
    </font>
    <font>
      <sz val="10"/>
      <color indexed="81"/>
      <name val="Tahoma"/>
      <family val="2"/>
    </font>
    <font>
      <b/>
      <sz val="10"/>
      <color indexed="81"/>
      <name val="Tahoma"/>
      <family val="2"/>
    </font>
    <font>
      <sz val="14"/>
      <name val="David"/>
      <family val="2"/>
      <charset val="177"/>
    </font>
    <font>
      <sz val="16"/>
      <name val="David"/>
      <family val="2"/>
      <charset val="177"/>
    </font>
    <font>
      <b/>
      <u/>
      <sz val="14"/>
      <color indexed="81"/>
      <name val="David"/>
      <family val="2"/>
      <charset val="177"/>
    </font>
    <font>
      <sz val="10"/>
      <color indexed="9"/>
      <name val="Arial"/>
      <family val="2"/>
    </font>
    <font>
      <b/>
      <sz val="16"/>
      <name val="Times New Roman"/>
      <family val="1"/>
    </font>
    <font>
      <sz val="16"/>
      <name val="Times New Roman"/>
      <family val="1"/>
    </font>
    <font>
      <sz val="12"/>
      <name val="Times New Roman"/>
      <family val="1"/>
    </font>
    <font>
      <b/>
      <sz val="12"/>
      <color indexed="9"/>
      <name val="Times New Roman"/>
      <family val="1"/>
    </font>
    <font>
      <b/>
      <sz val="16"/>
      <name val="David"/>
      <family val="2"/>
      <charset val="177"/>
    </font>
    <font>
      <b/>
      <u/>
      <sz val="16"/>
      <name val="David"/>
      <family val="2"/>
      <charset val="177"/>
    </font>
    <font>
      <b/>
      <sz val="14"/>
      <color indexed="81"/>
      <name val="David"/>
      <family val="2"/>
      <charset val="177"/>
    </font>
    <font>
      <sz val="14"/>
      <color indexed="81"/>
      <name val="David"/>
      <family val="2"/>
      <charset val="177"/>
    </font>
    <font>
      <u/>
      <sz val="14"/>
      <color indexed="81"/>
      <name val="David"/>
      <family val="2"/>
      <charset val="177"/>
    </font>
    <font>
      <b/>
      <sz val="11"/>
      <color indexed="10"/>
      <name val="David"/>
      <family val="2"/>
      <charset val="177"/>
    </font>
    <font>
      <b/>
      <sz val="16"/>
      <name val="Guttman Mantova-Decor"/>
      <charset val="177"/>
    </font>
    <font>
      <sz val="16"/>
      <name val="Arial"/>
      <family val="2"/>
    </font>
    <font>
      <sz val="14"/>
      <color indexed="81"/>
      <name val="Arial"/>
      <family val="2"/>
    </font>
    <font>
      <b/>
      <sz val="12"/>
      <name val="David"/>
      <family val="2"/>
      <charset val="177"/>
    </font>
    <font>
      <b/>
      <sz val="9"/>
      <color indexed="81"/>
      <name val="Tahoma"/>
      <family val="2"/>
    </font>
    <font>
      <sz val="12"/>
      <name val="David"/>
      <family val="2"/>
      <charset val="177"/>
    </font>
    <font>
      <b/>
      <sz val="16"/>
      <name val="David"/>
      <family val="2"/>
      <charset val="177"/>
    </font>
    <font>
      <b/>
      <sz val="10"/>
      <name val="David"/>
      <family val="2"/>
      <charset val="177"/>
    </font>
    <font>
      <b/>
      <sz val="9"/>
      <name val="David"/>
      <family val="2"/>
      <charset val="177"/>
    </font>
    <font>
      <sz val="14"/>
      <name val="David"/>
      <family val="2"/>
      <charset val="177"/>
    </font>
    <font>
      <sz val="10"/>
      <color rgb="FFFF0000"/>
      <name val="Arial"/>
      <family val="2"/>
    </font>
    <font>
      <sz val="7"/>
      <color theme="0"/>
      <name val="Arial"/>
      <family val="2"/>
    </font>
    <font>
      <b/>
      <sz val="10"/>
      <color theme="0"/>
      <name val="David"/>
      <family val="2"/>
      <charset val="177"/>
    </font>
    <font>
      <sz val="12"/>
      <color theme="0"/>
      <name val="Arial"/>
      <family val="2"/>
    </font>
    <font>
      <sz val="9"/>
      <color theme="0"/>
      <name val="Arial"/>
      <family val="2"/>
    </font>
    <font>
      <sz val="11"/>
      <color theme="0"/>
      <name val="Times New Roman"/>
      <family val="1"/>
    </font>
    <font>
      <sz val="11"/>
      <color rgb="FFFF0000"/>
      <name val="Times New Roman"/>
      <family val="1"/>
    </font>
    <font>
      <b/>
      <sz val="11"/>
      <color rgb="FFFF0000"/>
      <name val="Times New Roman"/>
      <family val="1"/>
    </font>
    <font>
      <b/>
      <sz val="12"/>
      <color rgb="FFFF0000"/>
      <name val="Times New Roman"/>
      <family val="1"/>
    </font>
    <font>
      <b/>
      <sz val="11"/>
      <color theme="0"/>
      <name val="Times New Roman"/>
      <family val="1"/>
    </font>
    <font>
      <b/>
      <sz val="14"/>
      <color rgb="FFFF0000"/>
      <name val="Times New Roman"/>
      <family val="1"/>
    </font>
    <font>
      <sz val="10"/>
      <name val="David"/>
      <family val="2"/>
      <charset val="177"/>
    </font>
    <font>
      <sz val="13"/>
      <name val="David"/>
      <family val="2"/>
      <charset val="177"/>
    </font>
    <font>
      <b/>
      <sz val="14"/>
      <name val="David"/>
      <family val="2"/>
      <charset val="177"/>
    </font>
    <font>
      <sz val="13"/>
      <name val="Times New Roman"/>
      <family val="1"/>
    </font>
    <font>
      <b/>
      <sz val="13"/>
      <name val="Times New Roman"/>
      <family val="1"/>
    </font>
    <font>
      <sz val="13"/>
      <name val="Times New Roman"/>
      <family val="1"/>
      <scheme val="major"/>
    </font>
    <font>
      <sz val="13"/>
      <name val="Arial"/>
      <family val="2"/>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theme="0" tint="-0.14999847407452621"/>
        <bgColor indexed="64"/>
      </patternFill>
    </fill>
  </fills>
  <borders count="98">
    <border>
      <left/>
      <right/>
      <top/>
      <bottom/>
      <diagonal/>
    </border>
    <border>
      <left/>
      <right/>
      <top/>
      <bottom style="medium">
        <color indexed="30"/>
      </bottom>
      <diagonal/>
    </border>
    <border>
      <left/>
      <right/>
      <top style="thin">
        <color indexed="64"/>
      </top>
      <bottom/>
      <diagonal/>
    </border>
    <border>
      <left style="thin">
        <color indexed="64"/>
      </left>
      <right/>
      <top style="thin">
        <color indexed="64"/>
      </top>
      <bottom/>
      <diagonal/>
    </border>
    <border>
      <left/>
      <right/>
      <top style="hair">
        <color indexed="30"/>
      </top>
      <bottom/>
      <diagonal/>
    </border>
    <border>
      <left style="thin">
        <color indexed="30"/>
      </left>
      <right/>
      <top style="thin">
        <color indexed="30"/>
      </top>
      <bottom/>
      <diagonal/>
    </border>
    <border>
      <left style="thin">
        <color indexed="30"/>
      </left>
      <right/>
      <top/>
      <bottom/>
      <diagonal/>
    </border>
    <border>
      <left style="hair">
        <color indexed="30"/>
      </left>
      <right style="hair">
        <color indexed="30"/>
      </right>
      <top/>
      <bottom/>
      <diagonal/>
    </border>
    <border>
      <left style="hair">
        <color indexed="30"/>
      </left>
      <right/>
      <top/>
      <bottom/>
      <diagonal/>
    </border>
    <border>
      <left/>
      <right style="dashed">
        <color indexed="30"/>
      </right>
      <top/>
      <bottom/>
      <diagonal/>
    </border>
    <border>
      <left style="thin">
        <color indexed="30"/>
      </left>
      <right/>
      <top/>
      <bottom style="hair">
        <color indexed="30"/>
      </bottom>
      <diagonal/>
    </border>
    <border>
      <left style="hair">
        <color indexed="30"/>
      </left>
      <right style="hair">
        <color indexed="30"/>
      </right>
      <top/>
      <bottom style="hair">
        <color indexed="30"/>
      </bottom>
      <diagonal/>
    </border>
    <border>
      <left style="hair">
        <color indexed="30"/>
      </left>
      <right/>
      <top/>
      <bottom style="hair">
        <color indexed="30"/>
      </bottom>
      <diagonal/>
    </border>
    <border>
      <left/>
      <right/>
      <top/>
      <bottom style="hair">
        <color indexed="30"/>
      </bottom>
      <diagonal/>
    </border>
    <border>
      <left/>
      <right style="hair">
        <color indexed="30"/>
      </right>
      <top/>
      <bottom style="hair">
        <color indexed="30"/>
      </bottom>
      <diagonal/>
    </border>
    <border>
      <left style="thin">
        <color indexed="30"/>
      </left>
      <right style="hair">
        <color indexed="30"/>
      </right>
      <top style="hair">
        <color indexed="30"/>
      </top>
      <bottom style="hair">
        <color indexed="30"/>
      </bottom>
      <diagonal/>
    </border>
    <border>
      <left/>
      <right style="dashed">
        <color indexed="30"/>
      </right>
      <top/>
      <bottom style="hair">
        <color indexed="30"/>
      </bottom>
      <diagonal/>
    </border>
    <border>
      <left style="dashed">
        <color indexed="30"/>
      </left>
      <right/>
      <top style="hair">
        <color indexed="30"/>
      </top>
      <bottom style="dashed">
        <color indexed="30"/>
      </bottom>
      <diagonal/>
    </border>
    <border>
      <left/>
      <right/>
      <top style="hair">
        <color indexed="30"/>
      </top>
      <bottom style="dashed">
        <color indexed="30"/>
      </bottom>
      <diagonal/>
    </border>
    <border>
      <left style="dashed">
        <color indexed="30"/>
      </left>
      <right/>
      <top/>
      <bottom style="double">
        <color indexed="30"/>
      </bottom>
      <diagonal/>
    </border>
    <border>
      <left/>
      <right style="hair">
        <color indexed="30"/>
      </right>
      <top/>
      <bottom style="double">
        <color indexed="30"/>
      </bottom>
      <diagonal/>
    </border>
    <border>
      <left/>
      <right style="dashed">
        <color indexed="30"/>
      </right>
      <top/>
      <bottom style="double">
        <color indexed="30"/>
      </bottom>
      <diagonal/>
    </border>
    <border>
      <left style="dashed">
        <color indexed="30"/>
      </left>
      <right/>
      <top/>
      <bottom/>
      <diagonal/>
    </border>
    <border>
      <left style="dashed">
        <color indexed="30"/>
      </left>
      <right style="hair">
        <color indexed="30"/>
      </right>
      <top/>
      <bottom style="hair">
        <color indexed="30"/>
      </bottom>
      <diagonal/>
    </border>
    <border>
      <left style="dashed">
        <color indexed="30"/>
      </left>
      <right style="hair">
        <color indexed="30"/>
      </right>
      <top style="hair">
        <color indexed="30"/>
      </top>
      <bottom style="double">
        <color indexed="30"/>
      </bottom>
      <diagonal/>
    </border>
    <border>
      <left style="dashed">
        <color indexed="30"/>
      </left>
      <right/>
      <top/>
      <bottom style="dashed">
        <color indexed="30"/>
      </bottom>
      <diagonal/>
    </border>
    <border>
      <left/>
      <right style="hair">
        <color indexed="30"/>
      </right>
      <top/>
      <bottom style="dashed">
        <color indexed="30"/>
      </bottom>
      <diagonal/>
    </border>
    <border>
      <left style="hair">
        <color indexed="30"/>
      </left>
      <right style="dashed">
        <color indexed="30"/>
      </right>
      <top/>
      <bottom style="dashed">
        <color indexed="30"/>
      </bottom>
      <diagonal/>
    </border>
    <border>
      <left style="thin">
        <color indexed="30"/>
      </left>
      <right style="hair">
        <color indexed="30"/>
      </right>
      <top style="hair">
        <color indexed="30"/>
      </top>
      <bottom style="thin">
        <color indexed="30"/>
      </bottom>
      <diagonal/>
    </border>
    <border>
      <left/>
      <right/>
      <top/>
      <bottom style="thin">
        <color indexed="64"/>
      </bottom>
      <diagonal/>
    </border>
    <border>
      <left/>
      <right style="thin">
        <color indexed="30"/>
      </right>
      <top/>
      <bottom style="hair">
        <color indexed="30"/>
      </bottom>
      <diagonal/>
    </border>
    <border>
      <left style="hair">
        <color indexed="30"/>
      </left>
      <right style="hair">
        <color indexed="30"/>
      </right>
      <top style="thin">
        <color indexed="30"/>
      </top>
      <bottom/>
      <diagonal/>
    </border>
    <border>
      <left/>
      <right/>
      <top style="thin">
        <color indexed="30"/>
      </top>
      <bottom/>
      <diagonal/>
    </border>
    <border>
      <left style="hair">
        <color indexed="30"/>
      </left>
      <right style="hair">
        <color indexed="30"/>
      </right>
      <top style="hair">
        <color indexed="30"/>
      </top>
      <bottom style="hair">
        <color indexed="30"/>
      </bottom>
      <diagonal/>
    </border>
    <border>
      <left style="hair">
        <color indexed="30"/>
      </left>
      <right style="hair">
        <color indexed="30"/>
      </right>
      <top style="hair">
        <color indexed="30"/>
      </top>
      <bottom/>
      <diagonal/>
    </border>
    <border>
      <left/>
      <right style="hair">
        <color indexed="30"/>
      </right>
      <top/>
      <bottom/>
      <diagonal/>
    </border>
    <border>
      <left/>
      <right/>
      <top style="thick">
        <color indexed="30"/>
      </top>
      <bottom/>
      <diagonal/>
    </border>
    <border>
      <left style="hair">
        <color indexed="30"/>
      </left>
      <right/>
      <top style="hair">
        <color indexed="30"/>
      </top>
      <bottom style="hair">
        <color indexed="30"/>
      </bottom>
      <diagonal/>
    </border>
    <border>
      <left/>
      <right style="hair">
        <color indexed="30"/>
      </right>
      <top style="hair">
        <color indexed="30"/>
      </top>
      <bottom style="hair">
        <color indexed="30"/>
      </bottom>
      <diagonal/>
    </border>
    <border>
      <left/>
      <right/>
      <top style="hair">
        <color indexed="30"/>
      </top>
      <bottom style="hair">
        <color indexed="30"/>
      </bottom>
      <diagonal/>
    </border>
    <border>
      <left/>
      <right/>
      <top style="medium">
        <color indexed="64"/>
      </top>
      <bottom style="medium">
        <color indexed="64"/>
      </bottom>
      <diagonal/>
    </border>
    <border>
      <left/>
      <right/>
      <top style="hair">
        <color indexed="30"/>
      </top>
      <bottom style="thin">
        <color indexed="3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30"/>
      </left>
      <right/>
      <top style="hair">
        <color indexed="30"/>
      </top>
      <bottom/>
      <diagonal/>
    </border>
    <border>
      <left/>
      <right style="hair">
        <color indexed="30"/>
      </right>
      <top style="hair">
        <color indexed="30"/>
      </top>
      <bottom/>
      <diagonal/>
    </border>
    <border>
      <left style="hair">
        <color indexed="30"/>
      </left>
      <right/>
      <top style="thin">
        <color indexed="30"/>
      </top>
      <bottom/>
      <diagonal/>
    </border>
    <border>
      <left/>
      <right style="hair">
        <color indexed="30"/>
      </right>
      <top style="thin">
        <color indexed="30"/>
      </top>
      <bottom/>
      <diagonal/>
    </border>
    <border>
      <left style="dashed">
        <color indexed="30"/>
      </left>
      <right/>
      <top style="double">
        <color indexed="30"/>
      </top>
      <bottom/>
      <diagonal/>
    </border>
    <border>
      <left/>
      <right/>
      <top style="double">
        <color indexed="30"/>
      </top>
      <bottom/>
      <diagonal/>
    </border>
    <border>
      <left/>
      <right style="dashed">
        <color indexed="30"/>
      </right>
      <top style="double">
        <color indexed="30"/>
      </top>
      <bottom/>
      <diagonal/>
    </border>
    <border>
      <left style="thin">
        <color indexed="64"/>
      </left>
      <right style="thin">
        <color indexed="64"/>
      </right>
      <top style="thin">
        <color indexed="64"/>
      </top>
      <bottom style="thin">
        <color indexed="64"/>
      </bottom>
      <diagonal/>
    </border>
    <border>
      <left style="medium">
        <color indexed="30"/>
      </left>
      <right/>
      <top style="medium">
        <color indexed="30"/>
      </top>
      <bottom/>
      <diagonal/>
    </border>
    <border>
      <left/>
      <right/>
      <top style="medium">
        <color indexed="30"/>
      </top>
      <bottom/>
      <diagonal/>
    </border>
    <border>
      <left/>
      <right style="medium">
        <color indexed="30"/>
      </right>
      <top style="medium">
        <color indexed="30"/>
      </top>
      <bottom/>
      <diagonal/>
    </border>
    <border>
      <left style="medium">
        <color indexed="30"/>
      </left>
      <right/>
      <top/>
      <bottom style="medium">
        <color indexed="30"/>
      </bottom>
      <diagonal/>
    </border>
    <border>
      <left/>
      <right style="medium">
        <color indexed="30"/>
      </right>
      <top/>
      <bottom style="medium">
        <color indexed="30"/>
      </bottom>
      <diagonal/>
    </border>
    <border>
      <left style="thin">
        <color indexed="64"/>
      </left>
      <right/>
      <top style="hair">
        <color indexed="64"/>
      </top>
      <bottom/>
      <diagonal/>
    </border>
    <border>
      <left/>
      <right/>
      <top style="hair">
        <color indexed="64"/>
      </top>
      <bottom/>
      <diagonal/>
    </border>
    <border>
      <left style="medium">
        <color indexed="30"/>
      </left>
      <right/>
      <top/>
      <bottom/>
      <diagonal/>
    </border>
    <border>
      <left style="hair">
        <color indexed="30"/>
      </left>
      <right/>
      <top style="hair">
        <color indexed="30"/>
      </top>
      <bottom style="dashed">
        <color indexed="30"/>
      </bottom>
      <diagonal/>
    </border>
    <border>
      <left/>
      <right style="hair">
        <color indexed="30"/>
      </right>
      <top style="hair">
        <color indexed="30"/>
      </top>
      <bottom style="dashed">
        <color indexed="30"/>
      </bottom>
      <diagonal/>
    </border>
    <border>
      <left/>
      <right style="dashed">
        <color indexed="30"/>
      </right>
      <top style="hair">
        <color indexed="30"/>
      </top>
      <bottom/>
      <diagonal/>
    </border>
    <border>
      <left style="dashed">
        <color indexed="30"/>
      </left>
      <right/>
      <top style="hair">
        <color indexed="30"/>
      </top>
      <bottom/>
      <diagonal/>
    </border>
    <border>
      <left style="dashed">
        <color indexed="30"/>
      </left>
      <right/>
      <top/>
      <bottom style="hair">
        <color indexed="30"/>
      </bottom>
      <diagonal/>
    </border>
    <border>
      <left style="hair">
        <color indexed="30"/>
      </left>
      <right/>
      <top style="hair">
        <color indexed="30"/>
      </top>
      <bottom style="double">
        <color indexed="30"/>
      </bottom>
      <diagonal/>
    </border>
    <border>
      <left/>
      <right/>
      <top style="hair">
        <color indexed="30"/>
      </top>
      <bottom style="double">
        <color indexed="30"/>
      </bottom>
      <diagonal/>
    </border>
    <border>
      <left/>
      <right style="hair">
        <color indexed="30"/>
      </right>
      <top style="hair">
        <color indexed="30"/>
      </top>
      <bottom style="double">
        <color indexed="30"/>
      </bottom>
      <diagonal/>
    </border>
    <border>
      <left style="dashed">
        <color indexed="30"/>
      </left>
      <right/>
      <top style="dashed">
        <color indexed="30"/>
      </top>
      <bottom style="dashed">
        <color indexed="30"/>
      </bottom>
      <diagonal/>
    </border>
    <border>
      <left/>
      <right/>
      <top style="dashed">
        <color indexed="30"/>
      </top>
      <bottom style="dashed">
        <color indexed="30"/>
      </bottom>
      <diagonal/>
    </border>
    <border>
      <left/>
      <right style="dashed">
        <color indexed="30"/>
      </right>
      <top style="dashed">
        <color indexed="30"/>
      </top>
      <bottom style="dashed">
        <color indexed="30"/>
      </bottom>
      <diagonal/>
    </border>
    <border>
      <left/>
      <right style="dashed">
        <color indexed="30"/>
      </right>
      <top style="hair">
        <color indexed="30"/>
      </top>
      <bottom style="dashed">
        <color indexed="30"/>
      </bottom>
      <diagonal/>
    </border>
    <border>
      <left style="dashed">
        <color indexed="30"/>
      </left>
      <right/>
      <top style="hair">
        <color indexed="30"/>
      </top>
      <bottom style="hair">
        <color indexed="30"/>
      </bottom>
      <diagonal/>
    </border>
    <border>
      <left/>
      <right style="dashed">
        <color indexed="30"/>
      </right>
      <top style="hair">
        <color indexed="30"/>
      </top>
      <bottom style="hair">
        <color indexed="30"/>
      </bottom>
      <diagonal/>
    </border>
    <border>
      <left/>
      <right style="thin">
        <color indexed="30"/>
      </right>
      <top style="thin">
        <color indexed="30"/>
      </top>
      <bottom/>
      <diagonal/>
    </border>
    <border>
      <left/>
      <right style="thin">
        <color indexed="30"/>
      </right>
      <top/>
      <bottom/>
      <diagonal/>
    </border>
    <border>
      <left style="hair">
        <color indexed="30"/>
      </left>
      <right/>
      <top style="thin">
        <color indexed="30"/>
      </top>
      <bottom style="hair">
        <color indexed="30"/>
      </bottom>
      <diagonal/>
    </border>
    <border>
      <left/>
      <right/>
      <top style="thin">
        <color indexed="30"/>
      </top>
      <bottom style="hair">
        <color indexed="30"/>
      </bottom>
      <diagonal/>
    </border>
    <border>
      <left/>
      <right style="hair">
        <color indexed="30"/>
      </right>
      <top style="thin">
        <color indexed="30"/>
      </top>
      <bottom style="hair">
        <color indexed="30"/>
      </bottom>
      <diagonal/>
    </border>
    <border>
      <left/>
      <right style="thin">
        <color indexed="30"/>
      </right>
      <top style="hair">
        <color indexed="30"/>
      </top>
      <bottom style="hair">
        <color indexed="30"/>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hair">
        <color indexed="30"/>
      </left>
      <right/>
      <top style="thick">
        <color indexed="30"/>
      </top>
      <bottom/>
      <diagonal/>
    </border>
    <border>
      <left style="thick">
        <color indexed="30"/>
      </left>
      <right/>
      <top style="thick">
        <color indexed="30"/>
      </top>
      <bottom/>
      <diagonal/>
    </border>
    <border>
      <left style="thick">
        <color theme="6" tint="-0.499984740745262"/>
      </left>
      <right/>
      <top style="thick">
        <color theme="6" tint="-0.499984740745262"/>
      </top>
      <bottom style="thick">
        <color theme="6" tint="-0.499984740745262"/>
      </bottom>
      <diagonal/>
    </border>
    <border>
      <left/>
      <right/>
      <top style="thick">
        <color theme="6" tint="-0.499984740745262"/>
      </top>
      <bottom style="thick">
        <color theme="6" tint="-0.499984740745262"/>
      </bottom>
      <diagonal/>
    </border>
    <border>
      <left/>
      <right style="thick">
        <color theme="6" tint="-0.499984740745262"/>
      </right>
      <top style="thick">
        <color theme="6" tint="-0.499984740745262"/>
      </top>
      <bottom style="thick">
        <color theme="6" tint="-0.499984740745262"/>
      </bottom>
      <diagonal/>
    </border>
    <border>
      <left/>
      <right style="medium">
        <color theme="4" tint="-0.24994659260841701"/>
      </right>
      <top style="thick">
        <color indexed="3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30"/>
      </left>
      <right/>
      <top/>
      <bottom style="dashed">
        <color indexed="30"/>
      </bottom>
      <diagonal/>
    </border>
    <border>
      <left/>
      <right/>
      <top/>
      <bottom style="dashed">
        <color indexed="30"/>
      </bottom>
      <diagonal/>
    </border>
  </borders>
  <cellStyleXfs count="1">
    <xf numFmtId="0" fontId="0" fillId="0" borderId="0"/>
  </cellStyleXfs>
  <cellXfs count="416">
    <xf numFmtId="0" fontId="0" fillId="0" borderId="0" xfId="0"/>
    <xf numFmtId="0" fontId="14" fillId="0" borderId="0" xfId="0" applyFont="1" applyFill="1" applyBorder="1" applyAlignment="1" applyProtection="1">
      <alignment wrapText="1"/>
    </xf>
    <xf numFmtId="0" fontId="0" fillId="0" borderId="0" xfId="0" applyFill="1" applyProtection="1"/>
    <xf numFmtId="0" fontId="0" fillId="0" borderId="0" xfId="0" applyFill="1" applyAlignment="1" applyProtection="1"/>
    <xf numFmtId="0" fontId="0" fillId="0" borderId="0" xfId="0" applyFill="1" applyBorder="1" applyProtection="1"/>
    <xf numFmtId="0" fontId="0" fillId="0" borderId="0" xfId="0" applyFill="1" applyBorder="1" applyAlignment="1" applyProtection="1">
      <alignment vertical="center" wrapText="1"/>
    </xf>
    <xf numFmtId="0" fontId="8" fillId="0" borderId="0" xfId="0" applyFont="1" applyFill="1" applyBorder="1" applyAlignment="1" applyProtection="1">
      <alignment vertical="center" wrapText="1" readingOrder="2"/>
    </xf>
    <xf numFmtId="0" fontId="0" fillId="0" borderId="0" xfId="0" applyFill="1" applyBorder="1" applyAlignment="1" applyProtection="1">
      <alignment vertical="top"/>
    </xf>
    <xf numFmtId="0" fontId="10" fillId="0" borderId="0" xfId="0" applyFont="1" applyFill="1" applyBorder="1" applyProtection="1"/>
    <xf numFmtId="0" fontId="5" fillId="0" borderId="0" xfId="0" applyFont="1" applyFill="1" applyBorder="1" applyProtection="1"/>
    <xf numFmtId="0" fontId="1" fillId="0" borderId="0" xfId="0" applyFont="1" applyFill="1" applyBorder="1" applyAlignment="1" applyProtection="1">
      <alignment vertical="center"/>
    </xf>
    <xf numFmtId="0" fontId="38" fillId="0" borderId="0" xfId="0" applyFont="1" applyFill="1" applyBorder="1" applyAlignment="1" applyProtection="1">
      <alignment vertical="center"/>
    </xf>
    <xf numFmtId="2" fontId="17" fillId="0" borderId="0" xfId="0" applyNumberFormat="1" applyFont="1" applyFill="1" applyBorder="1" applyAlignment="1" applyProtection="1">
      <alignment horizontal="right" vertical="center"/>
    </xf>
    <xf numFmtId="0" fontId="3" fillId="0" borderId="0" xfId="0" applyFont="1" applyFill="1" applyBorder="1" applyAlignment="1" applyProtection="1">
      <alignment horizontal="left" shrinkToFit="1"/>
    </xf>
    <xf numFmtId="0" fontId="0" fillId="0" borderId="0" xfId="0" applyFill="1" applyAlignment="1" applyProtection="1">
      <alignment horizontal="center"/>
    </xf>
    <xf numFmtId="0" fontId="0" fillId="0" borderId="0" xfId="0"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0" fillId="0" borderId="0" xfId="0" applyFill="1" applyAlignment="1" applyProtection="1">
      <alignment horizontal="center" vertical="center"/>
    </xf>
    <xf numFmtId="3" fontId="0" fillId="0" borderId="0" xfId="0" applyNumberFormat="1" applyFill="1" applyAlignment="1" applyProtection="1">
      <alignment horizontal="right"/>
    </xf>
    <xf numFmtId="0" fontId="0" fillId="0" borderId="4" xfId="0" applyFill="1" applyBorder="1" applyProtection="1"/>
    <xf numFmtId="0" fontId="14" fillId="0" borderId="4" xfId="0" applyFont="1" applyFill="1" applyBorder="1" applyAlignment="1" applyProtection="1"/>
    <xf numFmtId="0" fontId="0" fillId="0" borderId="4" xfId="0" applyFill="1" applyBorder="1" applyAlignment="1" applyProtection="1">
      <alignment horizontal="center"/>
    </xf>
    <xf numFmtId="0" fontId="27" fillId="0" borderId="4" xfId="0" applyFont="1" applyFill="1" applyBorder="1" applyAlignment="1" applyProtection="1"/>
    <xf numFmtId="0" fontId="32" fillId="0" borderId="0" xfId="0" applyFont="1" applyFill="1" applyBorder="1" applyAlignment="1" applyProtection="1">
      <alignment vertical="center" wrapText="1"/>
    </xf>
    <xf numFmtId="0" fontId="15" fillId="0" borderId="5" xfId="0" applyFont="1" applyFill="1" applyBorder="1" applyAlignment="1" applyProtection="1">
      <alignment vertical="center"/>
    </xf>
    <xf numFmtId="0" fontId="15" fillId="0" borderId="6" xfId="0" applyFont="1" applyFill="1" applyBorder="1" applyAlignment="1" applyProtection="1">
      <alignment vertical="center"/>
    </xf>
    <xf numFmtId="0" fontId="23" fillId="0" borderId="7" xfId="0" applyFont="1" applyFill="1" applyBorder="1" applyAlignment="1" applyProtection="1">
      <alignment vertical="center"/>
    </xf>
    <xf numFmtId="0" fontId="23" fillId="0" borderId="8"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0" fillId="0" borderId="9" xfId="0" applyFill="1" applyBorder="1" applyAlignment="1" applyProtection="1">
      <alignment vertical="center" wrapText="1"/>
    </xf>
    <xf numFmtId="0" fontId="15" fillId="0" borderId="6" xfId="0" applyFont="1" applyFill="1" applyBorder="1" applyAlignment="1" applyProtection="1">
      <alignment horizontal="right" vertical="center" wrapText="1" readingOrder="2"/>
    </xf>
    <xf numFmtId="0" fontId="25" fillId="0" borderId="7" xfId="0" applyFont="1" applyFill="1" applyBorder="1" applyAlignment="1" applyProtection="1">
      <alignment vertical="center" wrapText="1" readingOrder="2"/>
    </xf>
    <xf numFmtId="0" fontId="25" fillId="0" borderId="8" xfId="0" applyFont="1" applyFill="1" applyBorder="1" applyAlignment="1" applyProtection="1">
      <alignment vertical="center" wrapText="1" readingOrder="2"/>
    </xf>
    <xf numFmtId="0" fontId="13" fillId="0" borderId="0" xfId="0" applyFont="1" applyFill="1" applyBorder="1" applyAlignment="1" applyProtection="1">
      <alignment horizontal="center" vertical="center"/>
    </xf>
    <xf numFmtId="0" fontId="16" fillId="0" borderId="10" xfId="0" applyFont="1" applyFill="1" applyBorder="1" applyAlignment="1" applyProtection="1">
      <alignment horizontal="right" vertical="center" wrapText="1" readingOrder="2"/>
    </xf>
    <xf numFmtId="0" fontId="22" fillId="0" borderId="11" xfId="0" applyFont="1" applyFill="1" applyBorder="1" applyAlignment="1" applyProtection="1">
      <alignment vertical="center" wrapText="1" readingOrder="2"/>
    </xf>
    <xf numFmtId="0" fontId="22" fillId="0" borderId="12" xfId="0" applyFont="1" applyFill="1" applyBorder="1" applyAlignment="1" applyProtection="1">
      <alignment vertical="center" wrapText="1" readingOrder="2"/>
    </xf>
    <xf numFmtId="0" fontId="26" fillId="0" borderId="13" xfId="0" applyFont="1" applyFill="1" applyBorder="1" applyAlignment="1" applyProtection="1">
      <alignment horizontal="center" vertical="center" readingOrder="2"/>
    </xf>
    <xf numFmtId="0" fontId="26" fillId="0" borderId="14" xfId="0" applyFont="1" applyFill="1" applyBorder="1" applyAlignment="1" applyProtection="1">
      <alignment horizontal="center" vertical="center" readingOrder="2"/>
    </xf>
    <xf numFmtId="0" fontId="15" fillId="0" borderId="15" xfId="0" applyFont="1" applyFill="1" applyBorder="1" applyAlignment="1" applyProtection="1">
      <alignment vertical="center"/>
    </xf>
    <xf numFmtId="0" fontId="32" fillId="0" borderId="16" xfId="0" applyFont="1" applyFill="1" applyBorder="1" applyAlignment="1" applyProtection="1">
      <alignment wrapText="1"/>
    </xf>
    <xf numFmtId="166" fontId="14" fillId="0" borderId="17" xfId="0" applyNumberFormat="1" applyFont="1" applyFill="1" applyBorder="1" applyAlignment="1" applyProtection="1">
      <alignment vertical="center" shrinkToFit="1"/>
    </xf>
    <xf numFmtId="166" fontId="22" fillId="0" borderId="18" xfId="0" applyNumberFormat="1" applyFont="1" applyFill="1" applyBorder="1" applyAlignment="1" applyProtection="1">
      <alignment vertical="center" shrinkToFit="1"/>
    </xf>
    <xf numFmtId="0" fontId="0" fillId="0" borderId="19" xfId="0" applyFill="1" applyBorder="1" applyProtection="1"/>
    <xf numFmtId="0" fontId="0" fillId="0" borderId="20" xfId="0" applyFill="1" applyBorder="1" applyProtection="1"/>
    <xf numFmtId="0" fontId="14" fillId="0" borderId="21" xfId="0" applyFont="1" applyFill="1" applyBorder="1" applyAlignment="1" applyProtection="1">
      <alignment wrapText="1"/>
    </xf>
    <xf numFmtId="0" fontId="0" fillId="0" borderId="9" xfId="0" applyFill="1" applyBorder="1" applyProtection="1"/>
    <xf numFmtId="0" fontId="24" fillId="0" borderId="0" xfId="0" applyFont="1" applyFill="1" applyBorder="1" applyAlignment="1" applyProtection="1">
      <alignment vertical="center" wrapText="1"/>
    </xf>
    <xf numFmtId="0" fontId="0" fillId="0" borderId="22" xfId="0" applyFill="1" applyBorder="1" applyProtection="1"/>
    <xf numFmtId="167" fontId="22" fillId="0" borderId="0" xfId="0" applyNumberFormat="1" applyFont="1" applyFill="1" applyBorder="1" applyAlignment="1" applyProtection="1">
      <alignment vertical="center" wrapText="1"/>
    </xf>
    <xf numFmtId="0" fontId="24" fillId="0" borderId="9" xfId="0" applyFont="1" applyFill="1" applyBorder="1" applyAlignment="1" applyProtection="1">
      <alignment vertical="center" wrapText="1"/>
    </xf>
    <xf numFmtId="167" fontId="14" fillId="0" borderId="0" xfId="0" applyNumberFormat="1" applyFont="1" applyFill="1" applyBorder="1" applyAlignment="1" applyProtection="1">
      <alignment vertical="center" wrapText="1"/>
    </xf>
    <xf numFmtId="167" fontId="14" fillId="0" borderId="21" xfId="0" applyNumberFormat="1" applyFont="1" applyFill="1" applyBorder="1" applyAlignment="1" applyProtection="1">
      <alignment vertical="center" wrapText="1"/>
    </xf>
    <xf numFmtId="0" fontId="0" fillId="0" borderId="21" xfId="0" applyFill="1" applyBorder="1" applyProtection="1"/>
    <xf numFmtId="0" fontId="9" fillId="0" borderId="0" xfId="0" applyFont="1" applyFill="1" applyBorder="1" applyAlignment="1" applyProtection="1">
      <alignment horizontal="center"/>
    </xf>
    <xf numFmtId="0" fontId="22" fillId="0" borderId="9" xfId="0" applyFont="1" applyFill="1" applyBorder="1" applyAlignment="1" applyProtection="1">
      <alignment vertical="center" wrapText="1"/>
    </xf>
    <xf numFmtId="1" fontId="22" fillId="0" borderId="23" xfId="0" applyNumberFormat="1" applyFont="1" applyFill="1" applyBorder="1" applyAlignment="1" applyProtection="1">
      <alignment vertical="center" wrapText="1"/>
    </xf>
    <xf numFmtId="0" fontId="0" fillId="0" borderId="9" xfId="0" applyFill="1" applyBorder="1" applyAlignment="1" applyProtection="1"/>
    <xf numFmtId="1" fontId="22" fillId="0" borderId="24" xfId="0" applyNumberFormat="1" applyFont="1" applyFill="1" applyBorder="1" applyAlignment="1" applyProtection="1">
      <alignment vertical="center" wrapText="1"/>
    </xf>
    <xf numFmtId="0" fontId="0" fillId="0" borderId="21" xfId="0" applyFill="1" applyBorder="1" applyAlignment="1" applyProtection="1"/>
    <xf numFmtId="14" fontId="22" fillId="0" borderId="4" xfId="0" applyNumberFormat="1" applyFont="1" applyFill="1" applyBorder="1" applyAlignment="1" applyProtection="1">
      <alignment horizontal="center" vertical="center"/>
    </xf>
    <xf numFmtId="0" fontId="14" fillId="0" borderId="8" xfId="0" applyFont="1" applyFill="1" applyBorder="1" applyAlignment="1" applyProtection="1">
      <alignment wrapText="1"/>
    </xf>
    <xf numFmtId="0" fontId="14" fillId="0" borderId="25" xfId="0" applyFont="1" applyFill="1" applyBorder="1" applyAlignment="1" applyProtection="1">
      <alignment wrapText="1"/>
    </xf>
    <xf numFmtId="0" fontId="14" fillId="0" borderId="26" xfId="0" applyFont="1" applyFill="1" applyBorder="1" applyAlignment="1" applyProtection="1">
      <alignment wrapText="1"/>
    </xf>
    <xf numFmtId="0" fontId="14" fillId="0" borderId="27" xfId="0" applyFont="1" applyFill="1" applyBorder="1" applyAlignment="1" applyProtection="1">
      <alignment wrapText="1"/>
    </xf>
    <xf numFmtId="0" fontId="15" fillId="0" borderId="28" xfId="0" applyFont="1" applyFill="1" applyBorder="1" applyAlignment="1" applyProtection="1">
      <alignment vertical="center"/>
    </xf>
    <xf numFmtId="165" fontId="19"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167" fontId="14" fillId="0" borderId="13" xfId="0" applyNumberFormat="1" applyFont="1" applyFill="1" applyBorder="1" applyAlignment="1" applyProtection="1"/>
    <xf numFmtId="0" fontId="22" fillId="0" borderId="0" xfId="0" applyFont="1" applyFill="1" applyBorder="1" applyAlignment="1" applyProtection="1">
      <alignment vertical="center" wrapText="1"/>
    </xf>
    <xf numFmtId="0" fontId="23" fillId="0" borderId="0" xfId="0" applyFont="1" applyFill="1" applyBorder="1" applyAlignment="1" applyProtection="1">
      <alignment horizontal="center" vertical="center" wrapText="1"/>
    </xf>
    <xf numFmtId="2" fontId="23" fillId="0" borderId="0" xfId="0" applyNumberFormat="1" applyFont="1" applyFill="1" applyBorder="1" applyAlignment="1" applyProtection="1">
      <alignment horizontal="center" vertical="center"/>
    </xf>
    <xf numFmtId="2" fontId="20" fillId="0" borderId="0" xfId="0" applyNumberFormat="1" applyFont="1" applyFill="1" applyBorder="1" applyAlignment="1" applyProtection="1">
      <alignment horizontal="right" vertical="center"/>
    </xf>
    <xf numFmtId="3" fontId="17" fillId="0" borderId="0" xfId="0" applyNumberFormat="1" applyFont="1" applyFill="1" applyBorder="1" applyAlignment="1" applyProtection="1">
      <alignment horizontal="right" vertical="center"/>
    </xf>
    <xf numFmtId="2" fontId="17" fillId="0" borderId="0" xfId="0" applyNumberFormat="1" applyFont="1" applyFill="1" applyBorder="1" applyAlignment="1" applyProtection="1">
      <alignment horizontal="center" vertical="center"/>
    </xf>
    <xf numFmtId="0" fontId="38" fillId="0" borderId="0" xfId="0" applyFont="1" applyFill="1" applyAlignment="1" applyProtection="1">
      <alignment horizontal="center"/>
    </xf>
    <xf numFmtId="0" fontId="38" fillId="0" borderId="0" xfId="0" applyFont="1" applyFill="1" applyProtection="1"/>
    <xf numFmtId="0" fontId="6" fillId="0" borderId="0" xfId="0" applyFont="1" applyFill="1" applyProtection="1"/>
    <xf numFmtId="0" fontId="11" fillId="0" borderId="0" xfId="0" applyFont="1" applyFill="1" applyProtection="1"/>
    <xf numFmtId="3" fontId="0" fillId="0" borderId="29" xfId="0" applyNumberFormat="1" applyFill="1" applyBorder="1" applyAlignment="1" applyProtection="1">
      <alignment horizontal="right"/>
    </xf>
    <xf numFmtId="3" fontId="0" fillId="0" borderId="29" xfId="0" applyNumberFormat="1" applyFill="1" applyBorder="1" applyAlignment="1" applyProtection="1">
      <alignment horizontal="center"/>
    </xf>
    <xf numFmtId="0" fontId="0" fillId="0" borderId="29" xfId="0" applyFill="1" applyBorder="1" applyProtection="1"/>
    <xf numFmtId="0" fontId="6" fillId="0" borderId="29" xfId="0" applyFont="1" applyFill="1" applyBorder="1" applyProtection="1"/>
    <xf numFmtId="0" fontId="2" fillId="0" borderId="29" xfId="0" applyFont="1" applyFill="1" applyBorder="1" applyAlignment="1" applyProtection="1">
      <alignment vertical="center" wrapText="1"/>
    </xf>
    <xf numFmtId="0" fontId="0" fillId="0" borderId="0" xfId="0" applyFill="1" applyBorder="1" applyAlignment="1" applyProtection="1">
      <alignment horizontal="center"/>
    </xf>
    <xf numFmtId="0" fontId="29" fillId="0" borderId="0" xfId="0" applyFont="1" applyFill="1" applyBorder="1" applyAlignment="1" applyProtection="1">
      <alignment horizontal="center" shrinkToFit="1"/>
    </xf>
    <xf numFmtId="0" fontId="22" fillId="0" borderId="13" xfId="0" applyFont="1" applyFill="1" applyBorder="1" applyAlignment="1" applyProtection="1">
      <alignment horizontal="center" vertical="center"/>
    </xf>
    <xf numFmtId="0" fontId="22" fillId="0" borderId="30" xfId="0" applyFont="1" applyFill="1" applyBorder="1" applyAlignment="1" applyProtection="1">
      <alignment horizontal="center" vertical="center"/>
    </xf>
    <xf numFmtId="3" fontId="13"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xf>
    <xf numFmtId="0" fontId="14" fillId="0" borderId="31" xfId="0" applyFont="1" applyFill="1" applyBorder="1" applyAlignment="1" applyProtection="1">
      <alignment horizontal="center"/>
    </xf>
    <xf numFmtId="0" fontId="59" fillId="0" borderId="0" xfId="0" applyFont="1" applyFill="1" applyProtection="1"/>
    <xf numFmtId="0" fontId="6" fillId="0" borderId="0" xfId="0" applyFont="1" applyFill="1" applyBorder="1" applyProtection="1"/>
    <xf numFmtId="169" fontId="21" fillId="0" borderId="0" xfId="0" applyNumberFormat="1" applyFont="1" applyFill="1" applyBorder="1" applyAlignment="1" applyProtection="1">
      <alignment vertical="center"/>
    </xf>
    <xf numFmtId="165" fontId="21" fillId="0" borderId="0" xfId="0" applyNumberFormat="1" applyFont="1" applyFill="1" applyBorder="1" applyAlignment="1" applyProtection="1">
      <alignment horizontal="center" vertical="center" shrinkToFit="1"/>
    </xf>
    <xf numFmtId="165" fontId="17" fillId="0" borderId="0" xfId="0" applyNumberFormat="1" applyFont="1" applyFill="1" applyBorder="1" applyAlignment="1" applyProtection="1">
      <alignment horizontal="center" vertical="center" shrinkToFit="1"/>
    </xf>
    <xf numFmtId="3" fontId="13" fillId="0" borderId="4" xfId="0" applyNumberFormat="1" applyFont="1" applyFill="1" applyBorder="1" applyAlignment="1" applyProtection="1">
      <alignment horizontal="center" vertical="center"/>
      <protection locked="0"/>
    </xf>
    <xf numFmtId="3" fontId="13" fillId="0" borderId="4" xfId="0" applyNumberFormat="1" applyFont="1" applyFill="1" applyBorder="1" applyAlignment="1" applyProtection="1">
      <alignment vertical="center" shrinkToFit="1"/>
      <protection locked="0"/>
    </xf>
    <xf numFmtId="0" fontId="0" fillId="0" borderId="4" xfId="0" applyBorder="1" applyAlignment="1">
      <alignment vertical="center" shrinkToFit="1"/>
    </xf>
    <xf numFmtId="0" fontId="0" fillId="0" borderId="0" xfId="0" applyBorder="1" applyAlignment="1">
      <alignment vertical="center" shrinkToFit="1"/>
    </xf>
    <xf numFmtId="0" fontId="60" fillId="0" borderId="0" xfId="0" applyFont="1" applyFill="1" applyBorder="1" applyAlignment="1" applyProtection="1">
      <alignment horizontal="center" vertical="center"/>
    </xf>
    <xf numFmtId="0" fontId="61" fillId="0" borderId="0" xfId="0" applyFont="1" applyFill="1" applyBorder="1" applyAlignment="1" applyProtection="1">
      <alignment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63" fillId="0" borderId="22" xfId="0" applyFont="1" applyFill="1" applyBorder="1" applyAlignment="1" applyProtection="1">
      <alignment horizontal="center" vertical="center" wrapText="1" readingOrder="2"/>
    </xf>
    <xf numFmtId="1" fontId="64" fillId="0" borderId="0" xfId="0" applyNumberFormat="1" applyFont="1" applyFill="1" applyBorder="1" applyAlignment="1" applyProtection="1">
      <alignment horizontal="center" vertical="center" shrinkToFit="1"/>
    </xf>
    <xf numFmtId="3" fontId="13" fillId="0" borderId="4" xfId="0" applyNumberFormat="1" applyFont="1" applyFill="1" applyBorder="1" applyAlignment="1" applyProtection="1">
      <alignment horizontal="center" vertical="center"/>
    </xf>
    <xf numFmtId="20" fontId="21" fillId="0" borderId="0" xfId="0" applyNumberFormat="1" applyFont="1" applyFill="1" applyBorder="1" applyAlignment="1" applyProtection="1">
      <alignment vertical="center" shrinkToFit="1"/>
    </xf>
    <xf numFmtId="165" fontId="65" fillId="0" borderId="0" xfId="0" applyNumberFormat="1" applyFont="1" applyFill="1" applyBorder="1" applyAlignment="1" applyProtection="1">
      <alignment horizontal="center" vertical="center" shrinkToFit="1"/>
    </xf>
    <xf numFmtId="165" fontId="66" fillId="0" borderId="0" xfId="0" applyNumberFormat="1" applyFont="1" applyFill="1" applyBorder="1" applyAlignment="1" applyProtection="1">
      <alignment horizontal="center" vertical="center" shrinkToFit="1"/>
    </xf>
    <xf numFmtId="3" fontId="67" fillId="0" borderId="0" xfId="0" applyNumberFormat="1" applyFont="1" applyFill="1" applyBorder="1" applyAlignment="1" applyProtection="1">
      <alignment horizontal="right" vertical="center"/>
    </xf>
    <xf numFmtId="165" fontId="68" fillId="0" borderId="0" xfId="0" applyNumberFormat="1" applyFont="1" applyFill="1" applyBorder="1" applyAlignment="1" applyProtection="1">
      <alignment horizontal="center" vertical="center" shrinkToFit="1"/>
    </xf>
    <xf numFmtId="165" fontId="64" fillId="0" borderId="0" xfId="0" applyNumberFormat="1" applyFont="1" applyFill="1" applyBorder="1" applyAlignment="1" applyProtection="1">
      <alignment horizontal="center" vertical="center" shrinkToFit="1"/>
    </xf>
    <xf numFmtId="0" fontId="59" fillId="0" borderId="0" xfId="0" applyFont="1" applyFill="1" applyAlignment="1" applyProtection="1"/>
    <xf numFmtId="0" fontId="59" fillId="0" borderId="0" xfId="0" applyFont="1" applyFill="1" applyAlignment="1" applyProtection="1">
      <alignment vertical="top"/>
    </xf>
    <xf numFmtId="168" fontId="67" fillId="0" borderId="0" xfId="0" applyNumberFormat="1" applyFont="1" applyFill="1" applyBorder="1" applyAlignment="1" applyProtection="1">
      <alignment horizontal="center" vertical="center" shrinkToFit="1"/>
    </xf>
    <xf numFmtId="3" fontId="14" fillId="0" borderId="33" xfId="0" applyNumberFormat="1" applyFont="1" applyFill="1" applyBorder="1" applyAlignment="1" applyProtection="1">
      <alignment horizontal="center" vertical="center" readingOrder="2"/>
    </xf>
    <xf numFmtId="3" fontId="14" fillId="0" borderId="34" xfId="0" applyNumberFormat="1" applyFont="1" applyFill="1" applyBorder="1" applyAlignment="1" applyProtection="1">
      <alignment horizontal="center" vertical="top"/>
    </xf>
    <xf numFmtId="3" fontId="14" fillId="0" borderId="11" xfId="0" applyNumberFormat="1" applyFont="1" applyFill="1" applyBorder="1" applyAlignment="1" applyProtection="1">
      <alignment horizontal="center" vertical="top"/>
    </xf>
    <xf numFmtId="3" fontId="0" fillId="0" borderId="0" xfId="0" applyNumberFormat="1" applyFill="1" applyAlignment="1" applyProtection="1">
      <alignment horizontal="center"/>
    </xf>
    <xf numFmtId="3" fontId="14" fillId="0" borderId="33" xfId="0" applyNumberFormat="1" applyFont="1" applyFill="1" applyBorder="1" applyAlignment="1" applyProtection="1">
      <alignment horizontal="center" vertical="center"/>
    </xf>
    <xf numFmtId="0" fontId="50" fillId="0" borderId="0" xfId="0" applyFont="1" applyFill="1" applyProtection="1"/>
    <xf numFmtId="0" fontId="56" fillId="0" borderId="4" xfId="0" applyFont="1" applyFill="1" applyBorder="1" applyAlignment="1" applyProtection="1"/>
    <xf numFmtId="0" fontId="56" fillId="0" borderId="4" xfId="0" applyFont="1" applyFill="1" applyBorder="1" applyAlignment="1" applyProtection="1">
      <alignment horizontal="center" vertical="center"/>
    </xf>
    <xf numFmtId="0" fontId="56" fillId="0" borderId="13" xfId="0" applyFont="1" applyFill="1" applyBorder="1" applyAlignment="1" applyProtection="1">
      <alignment horizontal="center" vertical="center"/>
    </xf>
    <xf numFmtId="0" fontId="56" fillId="0" borderId="13" xfId="0" applyFont="1" applyFill="1" applyBorder="1" applyAlignment="1" applyProtection="1">
      <alignment horizontal="center" vertical="center" readingOrder="2"/>
    </xf>
    <xf numFmtId="0" fontId="57" fillId="0" borderId="0" xfId="0" applyFont="1" applyFill="1" applyBorder="1" applyAlignment="1" applyProtection="1">
      <alignment vertical="center" wrapText="1"/>
    </xf>
    <xf numFmtId="20" fontId="0" fillId="0" borderId="0" xfId="0" applyNumberFormat="1" applyFill="1" applyProtection="1"/>
    <xf numFmtId="167" fontId="0" fillId="0" borderId="0" xfId="0" applyNumberFormat="1"/>
    <xf numFmtId="20" fontId="59" fillId="0" borderId="0" xfId="0" applyNumberFormat="1" applyFont="1" applyFill="1" applyProtection="1"/>
    <xf numFmtId="0" fontId="14" fillId="0" borderId="12" xfId="0" applyFont="1" applyFill="1" applyBorder="1" applyAlignment="1" applyProtection="1">
      <alignment horizontal="right" wrapText="1"/>
    </xf>
    <xf numFmtId="0" fontId="14" fillId="0" borderId="13" xfId="0" applyFont="1" applyFill="1" applyBorder="1" applyAlignment="1" applyProtection="1">
      <alignment horizontal="right" wrapText="1"/>
    </xf>
    <xf numFmtId="167" fontId="32" fillId="0" borderId="0" xfId="0" applyNumberFormat="1" applyFont="1" applyFill="1" applyBorder="1" applyAlignment="1" applyProtection="1">
      <alignment horizontal="center" vertical="center" shrinkToFit="1"/>
    </xf>
    <xf numFmtId="165" fontId="17" fillId="0" borderId="0" xfId="0" applyNumberFormat="1" applyFont="1" applyFill="1" applyBorder="1" applyAlignment="1" applyProtection="1">
      <alignment horizontal="right" vertical="center" wrapText="1"/>
    </xf>
    <xf numFmtId="165" fontId="17" fillId="0" borderId="35"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65" fontId="73" fillId="0" borderId="39" xfId="0" applyNumberFormat="1" applyFont="1" applyFill="1" applyBorder="1" applyAlignment="1" applyProtection="1">
      <alignment vertical="center" shrinkToFit="1"/>
    </xf>
    <xf numFmtId="3" fontId="75" fillId="0" borderId="33" xfId="0" applyNumberFormat="1" applyFont="1" applyFill="1" applyBorder="1" applyAlignment="1" applyProtection="1">
      <alignment horizontal="center" vertical="center" wrapText="1" shrinkToFit="1"/>
      <protection locked="0"/>
    </xf>
    <xf numFmtId="3" fontId="75" fillId="0" borderId="37" xfId="0" applyNumberFormat="1" applyFont="1" applyFill="1" applyBorder="1" applyAlignment="1" applyProtection="1">
      <alignment horizontal="center" vertical="center" wrapText="1" shrinkToFit="1"/>
      <protection locked="0"/>
    </xf>
    <xf numFmtId="3" fontId="75" fillId="0" borderId="37" xfId="0" applyNumberFormat="1" applyFont="1" applyFill="1" applyBorder="1" applyAlignment="1" applyProtection="1">
      <alignment vertical="center" shrinkToFit="1"/>
    </xf>
    <xf numFmtId="3" fontId="75" fillId="0" borderId="33" xfId="0" applyNumberFormat="1" applyFont="1" applyFill="1" applyBorder="1" applyAlignment="1" applyProtection="1">
      <alignment horizontal="center" vertical="center" shrinkToFit="1"/>
    </xf>
    <xf numFmtId="3" fontId="75" fillId="0" borderId="33" xfId="0" applyNumberFormat="1" applyFont="1" applyFill="1" applyBorder="1" applyAlignment="1" applyProtection="1">
      <alignment horizontal="center" vertical="center" wrapText="1" shrinkToFit="1" readingOrder="2"/>
      <protection locked="0"/>
    </xf>
    <xf numFmtId="0" fontId="2" fillId="4" borderId="42" xfId="0" applyFont="1" applyFill="1" applyBorder="1" applyAlignment="1" applyProtection="1">
      <alignment horizontal="center" vertical="center" wrapText="1"/>
    </xf>
    <xf numFmtId="0" fontId="2" fillId="4" borderId="40" xfId="0" applyFont="1" applyFill="1" applyBorder="1" applyAlignment="1" applyProtection="1">
      <alignment horizontal="center" vertical="center" wrapText="1"/>
    </xf>
    <xf numFmtId="0" fontId="2" fillId="4" borderId="43" xfId="0" applyFont="1" applyFill="1" applyBorder="1" applyAlignment="1" applyProtection="1">
      <alignment horizontal="center" vertical="center" wrapText="1"/>
    </xf>
    <xf numFmtId="0" fontId="14" fillId="0" borderId="46" xfId="0" applyFont="1" applyFill="1" applyBorder="1" applyAlignment="1" applyProtection="1">
      <alignment horizontal="center"/>
    </xf>
    <xf numFmtId="0" fontId="14" fillId="0" borderId="32" xfId="0" applyFont="1" applyFill="1" applyBorder="1" applyAlignment="1" applyProtection="1">
      <alignment horizontal="center"/>
    </xf>
    <xf numFmtId="0" fontId="14" fillId="0" borderId="47" xfId="0" applyFont="1" applyFill="1" applyBorder="1" applyAlignment="1" applyProtection="1">
      <alignment horizontal="center"/>
    </xf>
    <xf numFmtId="0" fontId="27" fillId="0" borderId="63" xfId="0" applyFont="1" applyFill="1" applyBorder="1" applyAlignment="1" applyProtection="1">
      <alignment horizontal="right" wrapText="1"/>
    </xf>
    <xf numFmtId="0" fontId="27" fillId="0" borderId="4" xfId="0" applyFont="1" applyFill="1" applyBorder="1" applyAlignment="1" applyProtection="1">
      <alignment horizontal="right" wrapText="1"/>
    </xf>
    <xf numFmtId="0" fontId="27" fillId="0" borderId="62" xfId="0" applyFont="1" applyFill="1" applyBorder="1" applyAlignment="1" applyProtection="1">
      <alignment horizontal="right" wrapText="1"/>
    </xf>
    <xf numFmtId="14" fontId="73" fillId="0" borderId="33" xfId="0" applyNumberFormat="1" applyFont="1" applyFill="1" applyBorder="1" applyAlignment="1" applyProtection="1">
      <alignment vertical="center"/>
      <protection locked="0"/>
    </xf>
    <xf numFmtId="20" fontId="73" fillId="0" borderId="38" xfId="0" applyNumberFormat="1" applyFont="1" applyFill="1" applyBorder="1" applyAlignment="1" applyProtection="1">
      <alignment vertical="center" shrinkToFit="1"/>
      <protection locked="0"/>
    </xf>
    <xf numFmtId="20" fontId="73" fillId="0" borderId="33" xfId="0" applyNumberFormat="1" applyFont="1" applyFill="1" applyBorder="1" applyAlignment="1" applyProtection="1">
      <alignment vertical="center" shrinkToFit="1"/>
      <protection locked="0"/>
    </xf>
    <xf numFmtId="20" fontId="73" fillId="0" borderId="37" xfId="0" applyNumberFormat="1" applyFont="1" applyFill="1" applyBorder="1" applyAlignment="1" applyProtection="1">
      <alignment vertical="center" shrinkToFit="1"/>
      <protection locked="0"/>
    </xf>
    <xf numFmtId="20" fontId="73" fillId="0" borderId="39" xfId="0" applyNumberFormat="1" applyFont="1" applyFill="1" applyBorder="1" applyAlignment="1" applyProtection="1">
      <alignment vertical="center" shrinkToFit="1"/>
      <protection locked="0"/>
    </xf>
    <xf numFmtId="0" fontId="58" fillId="0" borderId="72" xfId="0" applyFont="1" applyFill="1" applyBorder="1" applyAlignment="1" applyProtection="1">
      <alignment horizontal="right" wrapText="1"/>
    </xf>
    <xf numFmtId="0" fontId="58" fillId="0" borderId="39" xfId="0" applyFont="1" applyFill="1" applyBorder="1" applyAlignment="1" applyProtection="1">
      <alignment horizontal="right" wrapText="1"/>
    </xf>
    <xf numFmtId="0" fontId="58" fillId="0" borderId="73" xfId="0" applyFont="1" applyFill="1" applyBorder="1" applyAlignment="1" applyProtection="1">
      <alignment horizontal="right" wrapText="1"/>
    </xf>
    <xf numFmtId="165" fontId="74" fillId="0" borderId="37" xfId="0" applyNumberFormat="1" applyFont="1" applyFill="1" applyBorder="1" applyAlignment="1" applyProtection="1">
      <alignment horizontal="center" vertical="center" shrinkToFit="1"/>
    </xf>
    <xf numFmtId="165" fontId="74" fillId="0" borderId="39" xfId="0" applyNumberFormat="1" applyFont="1" applyFill="1" applyBorder="1" applyAlignment="1" applyProtection="1">
      <alignment horizontal="center" vertical="center" shrinkToFit="1"/>
    </xf>
    <xf numFmtId="165" fontId="74" fillId="0" borderId="38" xfId="0" applyNumberFormat="1" applyFont="1" applyFill="1" applyBorder="1" applyAlignment="1" applyProtection="1">
      <alignment horizontal="center" vertical="center" shrinkToFit="1"/>
    </xf>
    <xf numFmtId="165" fontId="73" fillId="5" borderId="37" xfId="0" applyNumberFormat="1" applyFont="1" applyFill="1" applyBorder="1" applyAlignment="1" applyProtection="1">
      <alignment horizontal="center" vertical="center" shrinkToFit="1"/>
      <protection locked="0"/>
    </xf>
    <xf numFmtId="165" fontId="73" fillId="5" borderId="39" xfId="0" applyNumberFormat="1" applyFont="1" applyFill="1" applyBorder="1" applyAlignment="1" applyProtection="1">
      <alignment horizontal="center" vertical="center" shrinkToFit="1"/>
      <protection locked="0"/>
    </xf>
    <xf numFmtId="165" fontId="73" fillId="5" borderId="38" xfId="0" applyNumberFormat="1" applyFont="1" applyFill="1" applyBorder="1" applyAlignment="1" applyProtection="1">
      <alignment horizontal="center" vertical="center" shrinkToFit="1"/>
      <protection locked="0"/>
    </xf>
    <xf numFmtId="49" fontId="35" fillId="2" borderId="72" xfId="0" applyNumberFormat="1" applyFont="1" applyFill="1" applyBorder="1" applyAlignment="1" applyProtection="1">
      <alignment horizontal="center" shrinkToFit="1"/>
      <protection locked="0"/>
    </xf>
    <xf numFmtId="49" fontId="31" fillId="2" borderId="39" xfId="0" applyNumberFormat="1" applyFont="1" applyFill="1" applyBorder="1" applyAlignment="1" applyProtection="1">
      <alignment horizontal="center" shrinkToFit="1"/>
      <protection locked="0"/>
    </xf>
    <xf numFmtId="49" fontId="31" fillId="2" borderId="73" xfId="0" applyNumberFormat="1" applyFont="1" applyFill="1" applyBorder="1" applyAlignment="1" applyProtection="1">
      <alignment horizontal="center" shrinkToFit="1"/>
      <protection locked="0"/>
    </xf>
    <xf numFmtId="49" fontId="35" fillId="2" borderId="72" xfId="0" applyNumberFormat="1" applyFont="1" applyFill="1" applyBorder="1" applyAlignment="1" applyProtection="1">
      <alignment horizontal="center" vertical="center" shrinkToFit="1"/>
      <protection locked="0"/>
    </xf>
    <xf numFmtId="49" fontId="31" fillId="2" borderId="39" xfId="0" applyNumberFormat="1" applyFont="1" applyFill="1" applyBorder="1" applyAlignment="1" applyProtection="1">
      <alignment horizontal="center" vertical="center" shrinkToFit="1"/>
      <protection locked="0"/>
    </xf>
    <xf numFmtId="49" fontId="31" fillId="2" borderId="73" xfId="0" applyNumberFormat="1" applyFont="1" applyFill="1" applyBorder="1" applyAlignment="1" applyProtection="1">
      <alignment horizontal="center" vertical="center" shrinkToFit="1"/>
      <protection locked="0"/>
    </xf>
    <xf numFmtId="20" fontId="73" fillId="0" borderId="11" xfId="0" applyNumberFormat="1" applyFont="1" applyFill="1" applyBorder="1" applyAlignment="1" applyProtection="1">
      <alignment vertical="center" shrinkToFit="1"/>
      <protection locked="0"/>
    </xf>
    <xf numFmtId="0" fontId="32" fillId="0" borderId="72" xfId="0" applyFont="1" applyFill="1" applyBorder="1" applyAlignment="1" applyProtection="1">
      <alignment horizontal="center" wrapText="1"/>
    </xf>
    <xf numFmtId="0" fontId="32" fillId="0" borderId="39" xfId="0" applyFont="1" applyFill="1" applyBorder="1" applyAlignment="1" applyProtection="1">
      <alignment horizontal="center" wrapText="1"/>
    </xf>
    <xf numFmtId="0" fontId="32" fillId="0" borderId="73" xfId="0" applyFont="1" applyFill="1" applyBorder="1" applyAlignment="1" applyProtection="1">
      <alignment horizontal="center" wrapText="1"/>
    </xf>
    <xf numFmtId="0" fontId="32" fillId="0" borderId="22"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32" fillId="0" borderId="9" xfId="0" applyFont="1" applyFill="1" applyBorder="1" applyAlignment="1" applyProtection="1">
      <alignment horizontal="center" wrapText="1"/>
    </xf>
    <xf numFmtId="0" fontId="32" fillId="0" borderId="64" xfId="0" applyFont="1" applyFill="1" applyBorder="1" applyAlignment="1" applyProtection="1">
      <alignment horizontal="center" wrapText="1"/>
    </xf>
    <xf numFmtId="0" fontId="32" fillId="0" borderId="13" xfId="0" applyFont="1" applyFill="1" applyBorder="1" applyAlignment="1" applyProtection="1">
      <alignment horizontal="center" wrapText="1"/>
    </xf>
    <xf numFmtId="0" fontId="32" fillId="0" borderId="16" xfId="0" applyFont="1" applyFill="1" applyBorder="1" applyAlignment="1" applyProtection="1">
      <alignment horizontal="center" wrapText="1"/>
    </xf>
    <xf numFmtId="0" fontId="14" fillId="0" borderId="44"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5" xfId="0" applyFont="1" applyFill="1" applyBorder="1" applyAlignment="1" applyProtection="1">
      <alignment horizontal="center" vertical="center"/>
    </xf>
    <xf numFmtId="0" fontId="58" fillId="0" borderId="63" xfId="0" applyFont="1" applyFill="1" applyBorder="1" applyAlignment="1" applyProtection="1">
      <alignment horizontal="right" wrapText="1"/>
    </xf>
    <xf numFmtId="0" fontId="58" fillId="0" borderId="4" xfId="0" applyFont="1" applyFill="1" applyBorder="1" applyAlignment="1" applyProtection="1">
      <alignment horizontal="right" wrapText="1"/>
    </xf>
    <xf numFmtId="0" fontId="58" fillId="0" borderId="62" xfId="0" applyFont="1" applyFill="1" applyBorder="1" applyAlignment="1" applyProtection="1">
      <alignment horizontal="right" wrapText="1"/>
    </xf>
    <xf numFmtId="0" fontId="58" fillId="0" borderId="64" xfId="0" applyFont="1" applyFill="1" applyBorder="1" applyAlignment="1" applyProtection="1">
      <alignment horizontal="right" wrapText="1"/>
    </xf>
    <xf numFmtId="0" fontId="58" fillId="0" borderId="13" xfId="0" applyFont="1" applyFill="1" applyBorder="1" applyAlignment="1" applyProtection="1">
      <alignment horizontal="right" wrapText="1"/>
    </xf>
    <xf numFmtId="0" fontId="58" fillId="0" borderId="16" xfId="0" applyFont="1" applyFill="1" applyBorder="1" applyAlignment="1" applyProtection="1">
      <alignment horizontal="right" wrapText="1"/>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2" xfId="0" applyFont="1" applyFill="1" applyBorder="1" applyAlignment="1" applyProtection="1">
      <alignment horizontal="center" vertical="center" readingOrder="2"/>
    </xf>
    <xf numFmtId="0" fontId="14" fillId="0" borderId="13" xfId="0" applyFont="1" applyFill="1" applyBorder="1" applyAlignment="1" applyProtection="1">
      <alignment horizontal="center" vertical="center" readingOrder="2"/>
    </xf>
    <xf numFmtId="0" fontId="14" fillId="0" borderId="46"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47"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49" fillId="0" borderId="0" xfId="0" applyFont="1" applyFill="1" applyBorder="1" applyAlignment="1" applyProtection="1">
      <alignment horizontal="center" vertical="center"/>
    </xf>
    <xf numFmtId="0" fontId="36" fillId="3" borderId="4" xfId="0" applyFont="1" applyFill="1" applyBorder="1" applyAlignment="1" applyProtection="1">
      <alignment horizontal="center" vertical="center" shrinkToFit="1"/>
    </xf>
    <xf numFmtId="0" fontId="43" fillId="2" borderId="37" xfId="0" applyFont="1" applyFill="1" applyBorder="1" applyAlignment="1" applyProtection="1">
      <alignment horizontal="center" vertical="center" shrinkToFit="1"/>
      <protection locked="0"/>
    </xf>
    <xf numFmtId="0" fontId="43" fillId="2" borderId="39" xfId="0" applyFont="1" applyFill="1" applyBorder="1" applyAlignment="1" applyProtection="1">
      <alignment horizontal="center" vertical="center" shrinkToFit="1"/>
      <protection locked="0"/>
    </xf>
    <xf numFmtId="0" fontId="43" fillId="2" borderId="38" xfId="0" applyFont="1" applyFill="1" applyBorder="1" applyAlignment="1" applyProtection="1">
      <alignment horizontal="center" vertical="center" shrinkToFit="1"/>
      <protection locked="0"/>
    </xf>
    <xf numFmtId="0" fontId="14" fillId="0" borderId="4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43" fillId="2" borderId="44" xfId="0" applyFont="1" applyFill="1" applyBorder="1" applyAlignment="1" applyProtection="1">
      <alignment horizontal="center" vertical="center" shrinkToFit="1"/>
      <protection locked="0"/>
    </xf>
    <xf numFmtId="0" fontId="43" fillId="2" borderId="4" xfId="0" applyFont="1" applyFill="1" applyBorder="1" applyAlignment="1" applyProtection="1">
      <alignment horizontal="center" vertical="center" shrinkToFit="1"/>
      <protection locked="0"/>
    </xf>
    <xf numFmtId="0" fontId="43" fillId="2" borderId="45" xfId="0" applyFont="1" applyFill="1" applyBorder="1" applyAlignment="1" applyProtection="1">
      <alignment horizontal="center" vertical="center" shrinkToFit="1"/>
      <protection locked="0"/>
    </xf>
    <xf numFmtId="0" fontId="43" fillId="2" borderId="12" xfId="0" applyFont="1" applyFill="1" applyBorder="1" applyAlignment="1" applyProtection="1">
      <alignment horizontal="center" vertical="center" shrinkToFit="1"/>
      <protection locked="0"/>
    </xf>
    <xf numFmtId="0" fontId="43" fillId="2" borderId="13" xfId="0" applyFont="1" applyFill="1" applyBorder="1" applyAlignment="1" applyProtection="1">
      <alignment horizontal="center" vertical="center" shrinkToFit="1"/>
      <protection locked="0"/>
    </xf>
    <xf numFmtId="0" fontId="43" fillId="2" borderId="14" xfId="0" applyFont="1" applyFill="1" applyBorder="1" applyAlignment="1" applyProtection="1">
      <alignment horizontal="center" vertical="center" shrinkToFit="1"/>
      <protection locked="0"/>
    </xf>
    <xf numFmtId="0" fontId="55" fillId="2" borderId="37" xfId="0" applyFont="1" applyFill="1" applyBorder="1" applyAlignment="1" applyProtection="1">
      <alignment horizontal="center" vertical="center" shrinkToFit="1"/>
      <protection locked="0"/>
    </xf>
    <xf numFmtId="14" fontId="14" fillId="0" borderId="41" xfId="0" applyNumberFormat="1" applyFont="1" applyFill="1" applyBorder="1" applyAlignment="1" applyProtection="1">
      <alignment horizontal="center"/>
    </xf>
    <xf numFmtId="0" fontId="27" fillId="0" borderId="41" xfId="0" applyFont="1" applyFill="1" applyBorder="1" applyAlignment="1" applyProtection="1">
      <alignment horizontal="center"/>
    </xf>
    <xf numFmtId="167" fontId="40" fillId="2" borderId="68" xfId="0" applyNumberFormat="1" applyFont="1" applyFill="1" applyBorder="1" applyAlignment="1" applyProtection="1">
      <alignment horizontal="center" vertical="center" shrinkToFit="1"/>
      <protection locked="0"/>
    </xf>
    <xf numFmtId="167" fontId="40" fillId="2" borderId="69" xfId="0" applyNumberFormat="1" applyFont="1" applyFill="1" applyBorder="1" applyAlignment="1" applyProtection="1">
      <alignment horizontal="center" vertical="center" shrinkToFit="1"/>
      <protection locked="0"/>
    </xf>
    <xf numFmtId="167" fontId="40" fillId="2" borderId="70" xfId="0" applyNumberFormat="1" applyFont="1" applyFill="1" applyBorder="1" applyAlignment="1" applyProtection="1">
      <alignment horizontal="center" vertical="center" shrinkToFit="1"/>
      <protection locked="0"/>
    </xf>
    <xf numFmtId="0" fontId="54" fillId="0" borderId="63" xfId="0" applyFont="1" applyFill="1" applyBorder="1" applyAlignment="1" applyProtection="1">
      <alignment horizontal="right" wrapText="1"/>
    </xf>
    <xf numFmtId="0" fontId="54" fillId="0" borderId="4" xfId="0" applyFont="1" applyFill="1" applyBorder="1" applyAlignment="1" applyProtection="1">
      <alignment horizontal="right" wrapText="1"/>
    </xf>
    <xf numFmtId="0" fontId="54" fillId="0" borderId="62" xfId="0" applyFont="1" applyFill="1" applyBorder="1" applyAlignment="1" applyProtection="1">
      <alignment horizontal="right" wrapText="1"/>
    </xf>
    <xf numFmtId="0" fontId="52" fillId="0" borderId="37" xfId="0" applyFont="1" applyFill="1" applyBorder="1" applyAlignment="1" applyProtection="1">
      <alignment horizontal="center" vertical="center"/>
    </xf>
    <xf numFmtId="0" fontId="52" fillId="0" borderId="39"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3" fontId="71" fillId="0" borderId="39" xfId="0" applyNumberFormat="1" applyFont="1" applyFill="1" applyBorder="1" applyAlignment="1" applyProtection="1">
      <alignment vertical="center" shrinkToFit="1"/>
      <protection locked="0"/>
    </xf>
    <xf numFmtId="0" fontId="76" fillId="0" borderId="39" xfId="0" applyFont="1" applyBorder="1" applyAlignment="1" applyProtection="1">
      <alignment vertical="center" shrinkToFit="1"/>
      <protection locked="0"/>
    </xf>
    <xf numFmtId="0" fontId="76" fillId="0" borderId="38" xfId="0" applyFont="1" applyBorder="1" applyAlignment="1" applyProtection="1">
      <alignment vertical="center" shrinkToFit="1"/>
      <protection locked="0"/>
    </xf>
    <xf numFmtId="3" fontId="75" fillId="0" borderId="11" xfId="0" applyNumberFormat="1" applyFont="1" applyFill="1" applyBorder="1" applyAlignment="1" applyProtection="1">
      <alignment horizontal="center" vertical="center" shrinkToFit="1"/>
      <protection locked="0"/>
    </xf>
    <xf numFmtId="4" fontId="4" fillId="2" borderId="51" xfId="0" applyNumberFormat="1" applyFont="1" applyFill="1" applyBorder="1" applyAlignment="1" applyProtection="1">
      <alignment vertical="center"/>
      <protection locked="0"/>
    </xf>
    <xf numFmtId="4" fontId="7" fillId="2" borderId="51" xfId="0" applyNumberFormat="1" applyFont="1" applyFill="1" applyBorder="1" applyAlignment="1" applyProtection="1">
      <alignment vertical="center"/>
      <protection locked="0"/>
    </xf>
    <xf numFmtId="4" fontId="12" fillId="0" borderId="51" xfId="0" applyNumberFormat="1" applyFont="1" applyFill="1" applyBorder="1" applyAlignment="1" applyProtection="1">
      <alignment horizontal="center" vertical="center"/>
    </xf>
    <xf numFmtId="14" fontId="4" fillId="2" borderId="51" xfId="0" applyNumberFormat="1" applyFont="1" applyFill="1" applyBorder="1" applyAlignment="1" applyProtection="1">
      <alignment vertical="center"/>
      <protection locked="0"/>
    </xf>
    <xf numFmtId="14" fontId="7" fillId="2" borderId="51" xfId="0" applyNumberFormat="1" applyFont="1" applyFill="1" applyBorder="1" applyAlignment="1" applyProtection="1">
      <alignment vertical="center"/>
      <protection locked="0"/>
    </xf>
    <xf numFmtId="1" fontId="4" fillId="2" borderId="51" xfId="0" applyNumberFormat="1" applyFont="1" applyFill="1" applyBorder="1" applyAlignment="1" applyProtection="1">
      <alignment vertical="center"/>
      <protection locked="0"/>
    </xf>
    <xf numFmtId="1" fontId="7" fillId="2" borderId="51" xfId="0" applyNumberFormat="1" applyFont="1" applyFill="1" applyBorder="1" applyAlignment="1" applyProtection="1">
      <alignment vertical="center"/>
      <protection locked="0"/>
    </xf>
    <xf numFmtId="3" fontId="4" fillId="2" borderId="51" xfId="0" applyNumberFormat="1" applyFont="1" applyFill="1" applyBorder="1" applyAlignment="1" applyProtection="1">
      <alignment vertical="center"/>
      <protection locked="0"/>
    </xf>
    <xf numFmtId="3" fontId="7" fillId="2" borderId="51" xfId="0" applyNumberFormat="1" applyFont="1" applyFill="1" applyBorder="1" applyAlignment="1" applyProtection="1">
      <alignment vertical="center"/>
      <protection locked="0"/>
    </xf>
    <xf numFmtId="3" fontId="7" fillId="0" borderId="90" xfId="0" applyNumberFormat="1" applyFont="1" applyFill="1" applyBorder="1" applyAlignment="1" applyProtection="1">
      <alignment horizontal="center" vertical="center"/>
      <protection locked="0"/>
    </xf>
    <xf numFmtId="3" fontId="7" fillId="0" borderId="91" xfId="0" applyNumberFormat="1" applyFont="1" applyFill="1" applyBorder="1" applyAlignment="1" applyProtection="1">
      <alignment horizontal="center" vertical="center"/>
      <protection locked="0"/>
    </xf>
    <xf numFmtId="3" fontId="7" fillId="0" borderId="92" xfId="0" applyNumberFormat="1" applyFont="1" applyFill="1" applyBorder="1" applyAlignment="1" applyProtection="1">
      <alignment horizontal="center" vertical="center"/>
      <protection locked="0"/>
    </xf>
    <xf numFmtId="1" fontId="4" fillId="0" borderId="90" xfId="0" applyNumberFormat="1" applyFont="1" applyFill="1" applyBorder="1" applyAlignment="1" applyProtection="1">
      <alignment horizontal="center" vertical="center"/>
      <protection locked="0"/>
    </xf>
    <xf numFmtId="1" fontId="4" fillId="0" borderId="91" xfId="0" applyNumberFormat="1" applyFont="1" applyFill="1" applyBorder="1" applyAlignment="1" applyProtection="1">
      <alignment horizontal="center" vertical="center"/>
      <protection locked="0"/>
    </xf>
    <xf numFmtId="1" fontId="4" fillId="0" borderId="92" xfId="0" applyNumberFormat="1" applyFont="1" applyFill="1" applyBorder="1" applyAlignment="1" applyProtection="1">
      <alignment horizontal="center" vertical="center"/>
      <protection locked="0"/>
    </xf>
    <xf numFmtId="4" fontId="7" fillId="0" borderId="90" xfId="0" applyNumberFormat="1" applyFont="1" applyFill="1" applyBorder="1" applyAlignment="1" applyProtection="1">
      <alignment horizontal="center" vertical="center"/>
      <protection locked="0"/>
    </xf>
    <xf numFmtId="4" fontId="7" fillId="0" borderId="91" xfId="0" applyNumberFormat="1" applyFont="1" applyFill="1" applyBorder="1" applyAlignment="1" applyProtection="1">
      <alignment horizontal="center" vertical="center"/>
      <protection locked="0"/>
    </xf>
    <xf numFmtId="4" fontId="7" fillId="0" borderId="92" xfId="0" applyNumberFormat="1" applyFont="1" applyFill="1" applyBorder="1" applyAlignment="1" applyProtection="1">
      <alignment horizontal="center" vertical="center"/>
      <protection locked="0"/>
    </xf>
    <xf numFmtId="0" fontId="12" fillId="0" borderId="51" xfId="0" applyFont="1" applyFill="1" applyBorder="1" applyAlignment="1" applyProtection="1">
      <alignment horizontal="center" vertical="center" wrapText="1"/>
    </xf>
    <xf numFmtId="3" fontId="31" fillId="0" borderId="0" xfId="0" applyNumberFormat="1" applyFont="1" applyFill="1" applyBorder="1" applyAlignment="1" applyProtection="1">
      <alignment horizontal="right" vertical="center" shrinkToFit="1" readingOrder="2"/>
    </xf>
    <xf numFmtId="164" fontId="12" fillId="0" borderId="0" xfId="0" applyNumberFormat="1" applyFont="1" applyFill="1" applyBorder="1" applyAlignment="1" applyProtection="1">
      <alignment horizontal="center" vertical="center" shrinkToFit="1"/>
    </xf>
    <xf numFmtId="164" fontId="30" fillId="0" borderId="0" xfId="0" applyNumberFormat="1" applyFont="1" applyFill="1" applyBorder="1" applyAlignment="1" applyProtection="1">
      <alignment horizontal="center" vertical="center" shrinkToFit="1"/>
    </xf>
    <xf numFmtId="0" fontId="24" fillId="0" borderId="35" xfId="0" applyFont="1" applyFill="1" applyBorder="1" applyAlignment="1" applyProtection="1">
      <alignment horizontal="center" vertical="center" wrapText="1"/>
    </xf>
    <xf numFmtId="0" fontId="24" fillId="0" borderId="44" xfId="0" applyFont="1" applyFill="1" applyBorder="1" applyAlignment="1" applyProtection="1">
      <alignment horizontal="center" vertical="center" wrapText="1" readingOrder="2"/>
    </xf>
    <xf numFmtId="0" fontId="24" fillId="0" borderId="4" xfId="0" applyFont="1" applyFill="1" applyBorder="1" applyAlignment="1" applyProtection="1">
      <alignment horizontal="center" vertical="center" wrapText="1" readingOrder="2"/>
    </xf>
    <xf numFmtId="0" fontId="24" fillId="0" borderId="45" xfId="0" applyFont="1" applyFill="1" applyBorder="1" applyAlignment="1" applyProtection="1">
      <alignment horizontal="center" vertical="center" wrapText="1" readingOrder="2"/>
    </xf>
    <xf numFmtId="0" fontId="24" fillId="0" borderId="96" xfId="0" applyFont="1" applyFill="1" applyBorder="1" applyAlignment="1" applyProtection="1">
      <alignment horizontal="center" vertical="center" wrapText="1" readingOrder="2"/>
    </xf>
    <xf numFmtId="0" fontId="24" fillId="0" borderId="97" xfId="0" applyFont="1" applyFill="1" applyBorder="1" applyAlignment="1" applyProtection="1">
      <alignment horizontal="center" vertical="center" wrapText="1" readingOrder="2"/>
    </xf>
    <xf numFmtId="0" fontId="24" fillId="0" borderId="26" xfId="0" applyFont="1" applyFill="1" applyBorder="1" applyAlignment="1" applyProtection="1">
      <alignment horizontal="center" vertical="center" wrapText="1" readingOrder="2"/>
    </xf>
    <xf numFmtId="0" fontId="27" fillId="0" borderId="57" xfId="0" applyFont="1" applyFill="1" applyBorder="1" applyAlignment="1" applyProtection="1">
      <alignment vertical="center" wrapText="1"/>
    </xf>
    <xf numFmtId="0" fontId="27" fillId="0" borderId="58" xfId="0" applyFont="1" applyFill="1" applyBorder="1" applyAlignment="1" applyProtection="1">
      <alignment vertical="center" wrapText="1"/>
    </xf>
    <xf numFmtId="0" fontId="4" fillId="2" borderId="51" xfId="0" applyFont="1" applyFill="1" applyBorder="1" applyAlignment="1" applyProtection="1">
      <alignment vertical="center" wrapText="1"/>
      <protection locked="0"/>
    </xf>
    <xf numFmtId="0" fontId="7" fillId="2" borderId="51" xfId="0" applyFont="1" applyFill="1" applyBorder="1" applyAlignment="1" applyProtection="1">
      <alignment vertical="center" wrapText="1"/>
      <protection locked="0"/>
    </xf>
    <xf numFmtId="0" fontId="27" fillId="0" borderId="93" xfId="0" applyFont="1" applyFill="1" applyBorder="1" applyAlignment="1" applyProtection="1">
      <alignment vertical="center" wrapText="1"/>
    </xf>
    <xf numFmtId="0" fontId="27" fillId="0" borderId="94" xfId="0" applyFont="1" applyFill="1" applyBorder="1" applyAlignment="1" applyProtection="1">
      <alignment vertical="center" wrapText="1"/>
    </xf>
    <xf numFmtId="0" fontId="27" fillId="0" borderId="95" xfId="0" applyFont="1" applyFill="1" applyBorder="1" applyAlignment="1" applyProtection="1">
      <alignment vertical="center" wrapText="1"/>
    </xf>
    <xf numFmtId="0" fontId="7" fillId="0" borderId="90" xfId="0" applyFont="1" applyFill="1" applyBorder="1" applyAlignment="1" applyProtection="1">
      <alignment horizontal="center" vertical="center" wrapText="1"/>
      <protection locked="0"/>
    </xf>
    <xf numFmtId="0" fontId="7" fillId="0" borderId="91" xfId="0" applyFont="1" applyFill="1" applyBorder="1" applyAlignment="1" applyProtection="1">
      <alignment horizontal="center" vertical="center" wrapText="1"/>
      <protection locked="0"/>
    </xf>
    <xf numFmtId="0" fontId="7" fillId="0" borderId="92" xfId="0" applyFont="1" applyFill="1" applyBorder="1" applyAlignment="1" applyProtection="1">
      <alignment horizontal="center" vertical="center" wrapText="1"/>
      <protection locked="0"/>
    </xf>
    <xf numFmtId="3" fontId="12" fillId="0" borderId="51" xfId="0" applyNumberFormat="1" applyFont="1" applyFill="1" applyBorder="1" applyAlignment="1" applyProtection="1">
      <alignment horizontal="center" vertical="center"/>
    </xf>
    <xf numFmtId="0" fontId="27" fillId="0" borderId="3" xfId="0" applyFont="1" applyFill="1" applyBorder="1" applyAlignment="1" applyProtection="1">
      <alignment vertical="center" wrapText="1"/>
    </xf>
    <xf numFmtId="0" fontId="27" fillId="0" borderId="2" xfId="0" applyFont="1" applyFill="1" applyBorder="1" applyAlignment="1" applyProtection="1">
      <alignment vertical="center" wrapText="1"/>
    </xf>
    <xf numFmtId="0" fontId="4" fillId="2" borderId="51" xfId="0" applyFont="1" applyFill="1" applyBorder="1" applyAlignment="1" applyProtection="1">
      <alignment horizontal="right" vertical="center" wrapText="1"/>
      <protection locked="0"/>
    </xf>
    <xf numFmtId="0" fontId="7" fillId="2" borderId="51" xfId="0" applyFont="1" applyFill="1" applyBorder="1" applyAlignment="1" applyProtection="1">
      <alignment horizontal="right" vertical="center" wrapText="1"/>
      <protection locked="0"/>
    </xf>
    <xf numFmtId="0" fontId="28" fillId="0" borderId="44" xfId="0" applyFont="1" applyFill="1" applyBorder="1" applyAlignment="1" applyProtection="1">
      <alignment horizontal="center" vertical="center" wrapText="1" readingOrder="2"/>
    </xf>
    <xf numFmtId="0" fontId="28" fillId="0" borderId="4" xfId="0" applyFont="1" applyFill="1" applyBorder="1" applyAlignment="1" applyProtection="1">
      <alignment horizontal="center" vertical="center" wrapText="1" readingOrder="2"/>
    </xf>
    <xf numFmtId="0" fontId="28" fillId="0" borderId="45" xfId="0" applyFont="1" applyFill="1" applyBorder="1" applyAlignment="1" applyProtection="1">
      <alignment horizontal="center" vertical="center" wrapText="1" readingOrder="2"/>
    </xf>
    <xf numFmtId="0" fontId="28" fillId="0" borderId="8" xfId="0" applyFont="1" applyFill="1" applyBorder="1" applyAlignment="1" applyProtection="1">
      <alignment horizontal="center" vertical="center" wrapText="1" readingOrder="2"/>
    </xf>
    <xf numFmtId="0" fontId="28" fillId="0" borderId="0" xfId="0" applyFont="1" applyFill="1" applyBorder="1" applyAlignment="1" applyProtection="1">
      <alignment horizontal="center" vertical="center" wrapText="1" readingOrder="2"/>
    </xf>
    <xf numFmtId="0" fontId="28" fillId="0" borderId="35" xfId="0" applyFont="1" applyFill="1" applyBorder="1" applyAlignment="1" applyProtection="1">
      <alignment horizontal="center" vertical="center" wrapText="1" readingOrder="2"/>
    </xf>
    <xf numFmtId="0" fontId="28" fillId="0" borderId="12" xfId="0" applyFont="1" applyFill="1" applyBorder="1" applyAlignment="1" applyProtection="1">
      <alignment horizontal="center" vertical="center" wrapText="1" readingOrder="2"/>
    </xf>
    <xf numFmtId="0" fontId="28" fillId="0" borderId="13" xfId="0" applyFont="1" applyFill="1" applyBorder="1" applyAlignment="1" applyProtection="1">
      <alignment horizontal="center" vertical="center" wrapText="1" readingOrder="2"/>
    </xf>
    <xf numFmtId="0" fontId="28" fillId="0" borderId="14" xfId="0" applyFont="1" applyFill="1" applyBorder="1" applyAlignment="1" applyProtection="1">
      <alignment horizontal="center" vertical="center" wrapText="1" readingOrder="2"/>
    </xf>
    <xf numFmtId="168" fontId="67" fillId="0" borderId="59" xfId="0" applyNumberFormat="1" applyFont="1" applyFill="1" applyBorder="1" applyAlignment="1" applyProtection="1">
      <alignment horizontal="center" vertical="center" shrinkToFit="1"/>
    </xf>
    <xf numFmtId="168" fontId="67" fillId="0" borderId="0" xfId="0" applyNumberFormat="1" applyFont="1" applyFill="1" applyBorder="1" applyAlignment="1" applyProtection="1">
      <alignment horizontal="center" vertical="center" shrinkToFit="1"/>
    </xf>
    <xf numFmtId="2" fontId="42" fillId="0" borderId="0" xfId="0" applyNumberFormat="1" applyFont="1" applyFill="1" applyBorder="1" applyAlignment="1" applyProtection="1">
      <alignment horizontal="center" vertical="center" shrinkToFit="1"/>
    </xf>
    <xf numFmtId="2" fontId="72" fillId="0" borderId="86" xfId="0" applyNumberFormat="1" applyFont="1" applyFill="1" applyBorder="1" applyAlignment="1" applyProtection="1">
      <alignment horizontal="center"/>
    </xf>
    <xf numFmtId="2" fontId="72" fillId="0" borderId="87" xfId="0" applyNumberFormat="1" applyFont="1" applyFill="1" applyBorder="1" applyAlignment="1" applyProtection="1">
      <alignment horizontal="center"/>
    </xf>
    <xf numFmtId="2" fontId="72" fillId="0" borderId="88" xfId="0" applyNumberFormat="1" applyFont="1" applyFill="1" applyBorder="1" applyAlignment="1" applyProtection="1">
      <alignment horizontal="center"/>
    </xf>
    <xf numFmtId="0" fontId="32" fillId="0" borderId="86" xfId="0" applyFont="1" applyFill="1" applyBorder="1" applyAlignment="1" applyProtection="1">
      <alignment horizontal="right" wrapText="1"/>
    </xf>
    <xf numFmtId="0" fontId="32" fillId="0" borderId="87" xfId="0" applyFont="1" applyFill="1" applyBorder="1" applyAlignment="1" applyProtection="1">
      <alignment horizontal="right" wrapText="1"/>
    </xf>
    <xf numFmtId="0" fontId="32" fillId="0" borderId="88" xfId="0" applyFont="1" applyFill="1" applyBorder="1" applyAlignment="1" applyProtection="1">
      <alignment horizontal="right" wrapText="1"/>
    </xf>
    <xf numFmtId="4" fontId="12" fillId="2" borderId="51" xfId="0" applyNumberFormat="1"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166" fontId="14" fillId="0" borderId="4" xfId="0" applyNumberFormat="1" applyFont="1" applyFill="1" applyBorder="1" applyAlignment="1" applyProtection="1">
      <alignment horizontal="center" vertical="center"/>
      <protection locked="0"/>
    </xf>
    <xf numFmtId="166" fontId="14" fillId="0" borderId="62" xfId="0" applyNumberFormat="1" applyFont="1" applyFill="1" applyBorder="1" applyAlignment="1" applyProtection="1">
      <alignment horizontal="center" vertical="center"/>
      <protection locked="0"/>
    </xf>
    <xf numFmtId="2" fontId="42" fillId="0" borderId="0" xfId="0" applyNumberFormat="1" applyFont="1" applyFill="1" applyBorder="1" applyAlignment="1" applyProtection="1">
      <alignment horizontal="right" vertical="center"/>
    </xf>
    <xf numFmtId="0" fontId="12" fillId="0" borderId="44"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xf>
    <xf numFmtId="0" fontId="12" fillId="0" borderId="12" xfId="0" applyFont="1" applyFill="1" applyBorder="1" applyAlignment="1" applyProtection="1">
      <alignment horizontal="center" vertical="center" shrinkToFit="1"/>
    </xf>
    <xf numFmtId="0" fontId="12" fillId="0" borderId="13" xfId="0" applyFont="1" applyFill="1" applyBorder="1" applyAlignment="1" applyProtection="1">
      <alignment horizontal="center" vertical="center" shrinkToFit="1"/>
    </xf>
    <xf numFmtId="170" fontId="69" fillId="0" borderId="52" xfId="0" applyNumberFormat="1" applyFont="1" applyFill="1" applyBorder="1" applyAlignment="1" applyProtection="1">
      <alignment horizontal="center" vertical="center" shrinkToFit="1"/>
    </xf>
    <xf numFmtId="170" fontId="59" fillId="0" borderId="53" xfId="0" applyNumberFormat="1" applyFont="1" applyFill="1" applyBorder="1" applyProtection="1"/>
    <xf numFmtId="170" fontId="59" fillId="0" borderId="54" xfId="0" applyNumberFormat="1" applyFont="1" applyFill="1" applyBorder="1" applyProtection="1"/>
    <xf numFmtId="170" fontId="59" fillId="0" borderId="55" xfId="0" applyNumberFormat="1" applyFont="1" applyFill="1" applyBorder="1" applyProtection="1"/>
    <xf numFmtId="170" fontId="59" fillId="0" borderId="1" xfId="0" applyNumberFormat="1" applyFont="1" applyFill="1" applyBorder="1" applyProtection="1"/>
    <xf numFmtId="170" fontId="59" fillId="0" borderId="56" xfId="0" applyNumberFormat="1" applyFont="1" applyFill="1" applyBorder="1" applyProtection="1"/>
    <xf numFmtId="0" fontId="24" fillId="0" borderId="7"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8" fillId="0" borderId="44" xfId="0" applyFont="1" applyFill="1" applyBorder="1" applyAlignment="1" applyProtection="1">
      <alignment horizontal="center" vertical="justify" wrapText="1" readingOrder="2"/>
    </xf>
    <xf numFmtId="0" fontId="28" fillId="0" borderId="4" xfId="0" applyFont="1" applyFill="1" applyBorder="1" applyAlignment="1" applyProtection="1">
      <alignment horizontal="center" vertical="justify" wrapText="1" readingOrder="2"/>
    </xf>
    <xf numFmtId="0" fontId="28" fillId="0" borderId="45" xfId="0" applyFont="1" applyFill="1" applyBorder="1" applyAlignment="1" applyProtection="1">
      <alignment horizontal="center" vertical="justify" wrapText="1" readingOrder="2"/>
    </xf>
    <xf numFmtId="0" fontId="28" fillId="0" borderId="8" xfId="0" applyFont="1" applyFill="1" applyBorder="1" applyAlignment="1" applyProtection="1">
      <alignment horizontal="center" vertical="justify" wrapText="1" readingOrder="2"/>
    </xf>
    <xf numFmtId="0" fontId="28" fillId="0" borderId="0" xfId="0" applyFont="1" applyFill="1" applyBorder="1" applyAlignment="1" applyProtection="1">
      <alignment horizontal="center" vertical="justify" wrapText="1" readingOrder="2"/>
    </xf>
    <xf numFmtId="0" fontId="28" fillId="0" borderId="35" xfId="0" applyFont="1" applyFill="1" applyBorder="1" applyAlignment="1" applyProtection="1">
      <alignment horizontal="center" vertical="justify" wrapText="1" readingOrder="2"/>
    </xf>
    <xf numFmtId="0" fontId="28" fillId="0" borderId="12" xfId="0" applyFont="1" applyFill="1" applyBorder="1" applyAlignment="1" applyProtection="1">
      <alignment horizontal="center" vertical="justify" wrapText="1" readingOrder="2"/>
    </xf>
    <xf numFmtId="0" fontId="28" fillId="0" borderId="13" xfId="0" applyFont="1" applyFill="1" applyBorder="1" applyAlignment="1" applyProtection="1">
      <alignment horizontal="center" vertical="justify" wrapText="1" readingOrder="2"/>
    </xf>
    <xf numFmtId="0" fontId="28" fillId="0" borderId="14" xfId="0" applyFont="1" applyFill="1" applyBorder="1" applyAlignment="1" applyProtection="1">
      <alignment horizontal="center" vertical="justify" wrapText="1" readingOrder="2"/>
    </xf>
    <xf numFmtId="0" fontId="32" fillId="6" borderId="85" xfId="0" applyFont="1" applyFill="1" applyBorder="1" applyAlignment="1" applyProtection="1">
      <alignment horizontal="right" vertical="center" wrapText="1"/>
    </xf>
    <xf numFmtId="0" fontId="32" fillId="6" borderId="36" xfId="0" applyFont="1" applyFill="1" applyBorder="1" applyAlignment="1" applyProtection="1">
      <alignment horizontal="right" vertical="center" wrapText="1"/>
    </xf>
    <xf numFmtId="167" fontId="32" fillId="6" borderId="84" xfId="0" applyNumberFormat="1" applyFont="1" applyFill="1" applyBorder="1" applyAlignment="1" applyProtection="1">
      <alignment horizontal="center" vertical="center" shrinkToFit="1"/>
    </xf>
    <xf numFmtId="167" fontId="32" fillId="6" borderId="36" xfId="0" applyNumberFormat="1" applyFont="1" applyFill="1" applyBorder="1" applyAlignment="1" applyProtection="1">
      <alignment horizontal="center" vertical="center" shrinkToFit="1"/>
    </xf>
    <xf numFmtId="167" fontId="32" fillId="6" borderId="89" xfId="0" applyNumberFormat="1" applyFont="1" applyFill="1" applyBorder="1" applyAlignment="1" applyProtection="1">
      <alignment horizontal="center" vertical="center" shrinkToFit="1"/>
    </xf>
    <xf numFmtId="49" fontId="36" fillId="2" borderId="60" xfId="0" applyNumberFormat="1" applyFont="1" applyFill="1" applyBorder="1" applyAlignment="1" applyProtection="1">
      <alignment horizontal="center" vertical="center" shrinkToFit="1"/>
      <protection locked="0"/>
    </xf>
    <xf numFmtId="49" fontId="36" fillId="2" borderId="18" xfId="0" applyNumberFormat="1" applyFont="1" applyFill="1" applyBorder="1" applyAlignment="1" applyProtection="1">
      <alignment horizontal="center" vertical="center" shrinkToFit="1"/>
      <protection locked="0"/>
    </xf>
    <xf numFmtId="49" fontId="36" fillId="2" borderId="61" xfId="0" applyNumberFormat="1" applyFont="1" applyFill="1" applyBorder="1" applyAlignment="1" applyProtection="1">
      <alignment horizontal="center" vertical="center" shrinkToFit="1"/>
      <protection locked="0"/>
    </xf>
    <xf numFmtId="0" fontId="71" fillId="0" borderId="63" xfId="0" applyFont="1" applyFill="1" applyBorder="1" applyAlignment="1" applyProtection="1">
      <alignment horizontal="right" wrapText="1"/>
    </xf>
    <xf numFmtId="0" fontId="71" fillId="0" borderId="4" xfId="0" applyFont="1" applyFill="1" applyBorder="1" applyAlignment="1" applyProtection="1">
      <alignment horizontal="right" wrapText="1"/>
    </xf>
    <xf numFmtId="0" fontId="71" fillId="0" borderId="62" xfId="0" applyFont="1" applyFill="1" applyBorder="1" applyAlignment="1" applyProtection="1">
      <alignment horizontal="right" wrapText="1"/>
    </xf>
    <xf numFmtId="0" fontId="41" fillId="2" borderId="65" xfId="0" applyFont="1" applyFill="1" applyBorder="1" applyAlignment="1" applyProtection="1">
      <alignment horizontal="center" vertical="center" shrinkToFit="1"/>
      <protection locked="0"/>
    </xf>
    <xf numFmtId="0" fontId="41" fillId="2" borderId="66" xfId="0" applyFont="1" applyFill="1" applyBorder="1" applyAlignment="1" applyProtection="1">
      <alignment horizontal="center" vertical="center" shrinkToFit="1"/>
      <protection locked="0"/>
    </xf>
    <xf numFmtId="0" fontId="41" fillId="2" borderId="67" xfId="0" applyFont="1" applyFill="1" applyBorder="1" applyAlignment="1" applyProtection="1">
      <alignment horizontal="center" vertical="center" shrinkToFit="1"/>
      <protection locked="0"/>
    </xf>
    <xf numFmtId="0" fontId="14" fillId="0" borderId="64"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9" fillId="2" borderId="37" xfId="0" applyFont="1" applyFill="1" applyBorder="1" applyAlignment="1" applyProtection="1">
      <alignment horizontal="center" vertical="center" shrinkToFit="1"/>
      <protection locked="0"/>
    </xf>
    <xf numFmtId="0" fontId="41" fillId="2" borderId="39" xfId="0" applyFont="1" applyFill="1" applyBorder="1" applyAlignment="1" applyProtection="1">
      <alignment horizontal="center" vertical="center" shrinkToFit="1"/>
      <protection locked="0"/>
    </xf>
    <xf numFmtId="0" fontId="41" fillId="2" borderId="38" xfId="0" applyFont="1" applyFill="1" applyBorder="1" applyAlignment="1" applyProtection="1">
      <alignment horizontal="center" vertical="center" shrinkToFit="1"/>
      <protection locked="0"/>
    </xf>
    <xf numFmtId="0" fontId="0" fillId="0" borderId="0" xfId="0" applyFill="1" applyProtection="1"/>
    <xf numFmtId="0" fontId="22" fillId="0" borderId="48" xfId="0" applyFont="1" applyFill="1" applyBorder="1" applyAlignment="1" applyProtection="1">
      <alignment horizontal="center" wrapText="1"/>
    </xf>
    <xf numFmtId="0" fontId="22" fillId="0" borderId="49" xfId="0" applyFont="1" applyFill="1" applyBorder="1" applyAlignment="1" applyProtection="1">
      <alignment horizontal="center" wrapText="1"/>
    </xf>
    <xf numFmtId="0" fontId="22" fillId="0" borderId="50" xfId="0" applyFont="1" applyFill="1" applyBorder="1" applyAlignment="1" applyProtection="1">
      <alignment horizontal="center" wrapText="1"/>
    </xf>
    <xf numFmtId="0" fontId="22" fillId="0" borderId="22" xfId="0" applyFont="1" applyFill="1" applyBorder="1" applyAlignment="1" applyProtection="1">
      <alignment horizontal="center" wrapText="1"/>
    </xf>
    <xf numFmtId="0" fontId="22" fillId="0" borderId="0" xfId="0" applyFont="1" applyFill="1" applyBorder="1" applyAlignment="1" applyProtection="1">
      <alignment horizontal="center" wrapText="1"/>
    </xf>
    <xf numFmtId="0" fontId="22" fillId="0" borderId="9" xfId="0" applyFont="1" applyFill="1" applyBorder="1" applyAlignment="1" applyProtection="1">
      <alignment horizontal="center" wrapText="1"/>
    </xf>
    <xf numFmtId="167" fontId="40" fillId="3" borderId="68" xfId="0" applyNumberFormat="1" applyFont="1" applyFill="1" applyBorder="1" applyAlignment="1" applyProtection="1">
      <alignment horizontal="center" vertical="center" shrinkToFit="1"/>
    </xf>
    <xf numFmtId="167" fontId="40" fillId="3" borderId="69" xfId="0" applyNumberFormat="1" applyFont="1" applyFill="1" applyBorder="1" applyAlignment="1" applyProtection="1">
      <alignment horizontal="center" vertical="center" shrinkToFit="1"/>
    </xf>
    <xf numFmtId="167" fontId="40" fillId="3" borderId="70" xfId="0" applyNumberFormat="1" applyFont="1" applyFill="1" applyBorder="1" applyAlignment="1" applyProtection="1">
      <alignment horizontal="center" vertical="center" shrinkToFit="1"/>
    </xf>
    <xf numFmtId="0" fontId="70" fillId="0" borderId="63" xfId="0" applyFont="1" applyFill="1" applyBorder="1" applyAlignment="1" applyProtection="1">
      <alignment horizontal="right" wrapText="1"/>
    </xf>
    <xf numFmtId="0" fontId="13" fillId="0" borderId="22" xfId="0" applyFont="1" applyFill="1" applyBorder="1" applyAlignment="1" applyProtection="1">
      <alignment horizontal="right" wrapText="1"/>
    </xf>
    <xf numFmtId="0" fontId="54" fillId="0" borderId="0" xfId="0" applyFont="1" applyFill="1" applyBorder="1" applyAlignment="1" applyProtection="1">
      <alignment horizontal="right" wrapText="1"/>
    </xf>
    <xf numFmtId="0" fontId="54" fillId="0" borderId="9" xfId="0" applyFont="1" applyFill="1" applyBorder="1" applyAlignment="1" applyProtection="1">
      <alignment horizontal="right" wrapText="1"/>
    </xf>
    <xf numFmtId="0" fontId="27" fillId="0" borderId="48" xfId="0" applyFont="1" applyFill="1" applyBorder="1" applyAlignment="1" applyProtection="1">
      <alignment horizontal="right" wrapText="1"/>
    </xf>
    <xf numFmtId="0" fontId="27" fillId="0" borderId="49" xfId="0" applyFont="1" applyFill="1" applyBorder="1" applyAlignment="1" applyProtection="1">
      <alignment horizontal="right" wrapText="1"/>
    </xf>
    <xf numFmtId="0" fontId="27" fillId="0" borderId="50" xfId="0" applyFont="1" applyFill="1" applyBorder="1" applyAlignment="1" applyProtection="1">
      <alignment horizontal="right" wrapText="1"/>
    </xf>
    <xf numFmtId="170" fontId="39" fillId="2" borderId="65" xfId="0" applyNumberFormat="1" applyFont="1" applyFill="1" applyBorder="1" applyAlignment="1" applyProtection="1">
      <alignment horizontal="center" vertical="center" shrinkToFit="1"/>
      <protection locked="0"/>
    </xf>
    <xf numFmtId="170" fontId="39" fillId="2" borderId="66" xfId="0" applyNumberFormat="1" applyFont="1" applyFill="1" applyBorder="1" applyAlignment="1" applyProtection="1">
      <alignment horizontal="center" vertical="center" shrinkToFit="1"/>
      <protection locked="0"/>
    </xf>
    <xf numFmtId="170" fontId="39" fillId="2" borderId="67" xfId="0" applyNumberFormat="1" applyFont="1" applyFill="1" applyBorder="1" applyAlignment="1" applyProtection="1">
      <alignment horizontal="center" vertical="center" shrinkToFit="1"/>
      <protection locked="0"/>
    </xf>
    <xf numFmtId="166" fontId="14" fillId="2" borderId="18" xfId="0" applyNumberFormat="1" applyFont="1" applyFill="1" applyBorder="1" applyAlignment="1" applyProtection="1">
      <alignment horizontal="center" vertical="center" shrinkToFit="1"/>
      <protection locked="0"/>
    </xf>
    <xf numFmtId="0" fontId="0" fillId="0" borderId="0" xfId="0" applyFill="1" applyAlignment="1" applyProtection="1"/>
    <xf numFmtId="3" fontId="75" fillId="0" borderId="37" xfId="0" applyNumberFormat="1" applyFont="1" applyFill="1" applyBorder="1" applyAlignment="1" applyProtection="1">
      <alignment horizontal="center" vertical="center" shrinkToFit="1"/>
      <protection locked="0"/>
    </xf>
    <xf numFmtId="3" fontId="75" fillId="0" borderId="38" xfId="0" applyNumberFormat="1" applyFont="1" applyFill="1" applyBorder="1" applyAlignment="1" applyProtection="1">
      <alignment horizontal="center" vertical="center" shrinkToFit="1"/>
      <protection locked="0"/>
    </xf>
    <xf numFmtId="0" fontId="14" fillId="0" borderId="76" xfId="0" applyFont="1" applyFill="1" applyBorder="1" applyAlignment="1" applyProtection="1">
      <alignment horizontal="center" vertical="center"/>
    </xf>
    <xf numFmtId="0" fontId="14" fillId="0" borderId="77" xfId="0" applyFont="1" applyFill="1" applyBorder="1" applyAlignment="1" applyProtection="1">
      <alignment horizontal="center" vertical="center"/>
    </xf>
    <xf numFmtId="0" fontId="14" fillId="0" borderId="78" xfId="0" applyFont="1" applyFill="1" applyBorder="1" applyAlignment="1" applyProtection="1">
      <alignment horizontal="center" vertical="center"/>
    </xf>
    <xf numFmtId="0" fontId="14" fillId="0" borderId="37" xfId="0" applyFont="1" applyFill="1" applyBorder="1" applyAlignment="1" applyProtection="1">
      <alignment horizontal="center" vertical="center" readingOrder="2"/>
    </xf>
    <xf numFmtId="0" fontId="14" fillId="0" borderId="39" xfId="0" applyFont="1" applyFill="1" applyBorder="1" applyAlignment="1" applyProtection="1">
      <alignment horizontal="center" vertical="center" readingOrder="2"/>
    </xf>
    <xf numFmtId="0" fontId="14" fillId="0" borderId="38" xfId="0" applyFont="1" applyFill="1" applyBorder="1" applyAlignment="1" applyProtection="1">
      <alignment horizontal="center" vertical="center" readingOrder="2"/>
    </xf>
    <xf numFmtId="0" fontId="14" fillId="0" borderId="14" xfId="0" applyFont="1" applyFill="1" applyBorder="1" applyAlignment="1" applyProtection="1">
      <alignment horizontal="center" vertical="center" readingOrder="2"/>
    </xf>
    <xf numFmtId="0" fontId="14" fillId="0" borderId="8"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35" xfId="0" applyFont="1" applyFill="1" applyBorder="1" applyAlignment="1" applyProtection="1">
      <alignment horizontal="center" vertical="center"/>
    </xf>
    <xf numFmtId="0" fontId="14" fillId="0" borderId="44" xfId="0" applyFont="1" applyFill="1" applyBorder="1" applyAlignment="1" applyProtection="1">
      <alignment vertical="center"/>
    </xf>
    <xf numFmtId="0" fontId="14" fillId="0" borderId="4" xfId="0" applyFont="1" applyFill="1" applyBorder="1" applyAlignment="1" applyProtection="1">
      <alignment vertical="center"/>
    </xf>
    <xf numFmtId="0" fontId="14" fillId="0" borderId="45" xfId="0" applyFont="1" applyFill="1" applyBorder="1" applyAlignment="1" applyProtection="1">
      <alignment vertical="center"/>
    </xf>
    <xf numFmtId="3" fontId="14" fillId="0" borderId="13" xfId="0" applyNumberFormat="1" applyFont="1" applyFill="1" applyBorder="1" applyAlignment="1" applyProtection="1">
      <alignment horizontal="center" vertical="center" readingOrder="2"/>
    </xf>
    <xf numFmtId="3" fontId="14" fillId="0" borderId="14" xfId="0" applyNumberFormat="1" applyFont="1" applyFill="1" applyBorder="1" applyAlignment="1" applyProtection="1">
      <alignment horizontal="center" vertical="center" readingOrder="2"/>
    </xf>
    <xf numFmtId="0" fontId="14" fillId="0" borderId="74" xfId="0" applyFont="1" applyFill="1" applyBorder="1" applyAlignment="1" applyProtection="1">
      <alignment horizontal="center"/>
    </xf>
    <xf numFmtId="0" fontId="14" fillId="0" borderId="75" xfId="0" applyFont="1" applyFill="1" applyBorder="1" applyAlignment="1" applyProtection="1">
      <alignment horizontal="center" vertical="center"/>
    </xf>
    <xf numFmtId="3" fontId="22" fillId="0" borderId="37" xfId="0" applyNumberFormat="1" applyFont="1" applyFill="1" applyBorder="1" applyAlignment="1" applyProtection="1">
      <alignment horizontal="center" vertical="center" readingOrder="2"/>
    </xf>
    <xf numFmtId="3" fontId="22" fillId="0" borderId="39" xfId="0" applyNumberFormat="1" applyFont="1" applyFill="1" applyBorder="1" applyAlignment="1" applyProtection="1">
      <alignment horizontal="center" vertical="center" readingOrder="2"/>
    </xf>
    <xf numFmtId="3" fontId="22" fillId="0" borderId="79" xfId="0" applyNumberFormat="1" applyFont="1" applyFill="1" applyBorder="1" applyAlignment="1" applyProtection="1">
      <alignment horizontal="center" vertical="center" readingOrder="2"/>
    </xf>
    <xf numFmtId="3" fontId="14" fillId="0" borderId="12" xfId="0" applyNumberFormat="1" applyFont="1" applyFill="1" applyBorder="1" applyAlignment="1" applyProtection="1">
      <alignment horizontal="center" vertical="top"/>
    </xf>
    <xf numFmtId="3" fontId="14" fillId="0" borderId="14" xfId="0" applyNumberFormat="1" applyFont="1" applyFill="1" applyBorder="1" applyAlignment="1" applyProtection="1">
      <alignment horizontal="center" vertical="top"/>
    </xf>
    <xf numFmtId="0" fontId="14" fillId="0" borderId="34" xfId="0" applyFont="1" applyFill="1" applyBorder="1" applyAlignment="1" applyProtection="1">
      <alignment horizontal="center" vertical="top" wrapText="1"/>
    </xf>
    <xf numFmtId="0" fontId="14" fillId="0" borderId="11" xfId="0" applyFont="1" applyFill="1" applyBorder="1" applyAlignment="1" applyProtection="1">
      <alignment horizontal="center" vertical="top" wrapText="1"/>
    </xf>
    <xf numFmtId="3" fontId="14" fillId="0" borderId="44" xfId="0" applyNumberFormat="1" applyFont="1" applyFill="1" applyBorder="1" applyAlignment="1" applyProtection="1">
      <alignment horizontal="center" vertical="top"/>
    </xf>
    <xf numFmtId="3" fontId="14" fillId="0" borderId="45" xfId="0" applyNumberFormat="1" applyFont="1" applyFill="1" applyBorder="1" applyAlignment="1" applyProtection="1">
      <alignment horizontal="center" vertical="top"/>
    </xf>
    <xf numFmtId="0" fontId="23" fillId="6" borderId="37" xfId="0" applyFont="1" applyFill="1" applyBorder="1" applyAlignment="1" applyProtection="1">
      <alignment horizontal="right" vertical="center" wrapText="1"/>
    </xf>
    <xf numFmtId="0" fontId="23" fillId="6" borderId="39" xfId="0" applyFont="1" applyFill="1" applyBorder="1" applyAlignment="1" applyProtection="1">
      <alignment horizontal="right" vertical="center" wrapText="1"/>
    </xf>
    <xf numFmtId="166" fontId="22" fillId="2" borderId="18" xfId="0" applyNumberFormat="1" applyFont="1" applyFill="1" applyBorder="1" applyAlignment="1" applyProtection="1">
      <alignment horizontal="center" vertical="center" shrinkToFit="1"/>
      <protection locked="0"/>
    </xf>
    <xf numFmtId="166" fontId="22" fillId="2" borderId="71" xfId="0" applyNumberFormat="1" applyFont="1" applyFill="1" applyBorder="1" applyAlignment="1" applyProtection="1">
      <alignment horizontal="center" vertical="center" shrinkToFit="1"/>
      <protection locked="0"/>
    </xf>
    <xf numFmtId="0" fontId="58" fillId="0" borderId="72" xfId="0" applyFont="1" applyFill="1" applyBorder="1" applyAlignment="1" applyProtection="1">
      <alignment horizontal="center" wrapText="1"/>
    </xf>
    <xf numFmtId="0" fontId="58" fillId="0" borderId="39" xfId="0" applyFont="1" applyFill="1" applyBorder="1" applyAlignment="1" applyProtection="1">
      <alignment horizontal="center" wrapText="1"/>
    </xf>
    <xf numFmtId="0" fontId="58" fillId="0" borderId="73" xfId="0" applyFont="1" applyFill="1" applyBorder="1" applyAlignment="1" applyProtection="1">
      <alignment horizontal="center" wrapText="1"/>
    </xf>
    <xf numFmtId="14" fontId="58" fillId="2" borderId="72" xfId="0" applyNumberFormat="1" applyFont="1" applyFill="1" applyBorder="1" applyAlignment="1" applyProtection="1">
      <alignment horizontal="center" vertical="center" shrinkToFit="1"/>
      <protection locked="0"/>
    </xf>
    <xf numFmtId="14" fontId="31" fillId="2" borderId="39" xfId="0" applyNumberFormat="1" applyFont="1" applyFill="1" applyBorder="1" applyAlignment="1" applyProtection="1">
      <alignment horizontal="center" vertical="center" shrinkToFit="1"/>
      <protection locked="0"/>
    </xf>
    <xf numFmtId="14" fontId="31" fillId="2" borderId="73"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wrapText="1"/>
    </xf>
    <xf numFmtId="1" fontId="12" fillId="6" borderId="37" xfId="0" applyNumberFormat="1" applyFont="1" applyFill="1" applyBorder="1" applyAlignment="1" applyProtection="1">
      <alignment horizontal="center" vertical="center" shrinkToFit="1"/>
    </xf>
    <xf numFmtId="1" fontId="12" fillId="6" borderId="39" xfId="0" applyNumberFormat="1" applyFont="1" applyFill="1" applyBorder="1" applyAlignment="1" applyProtection="1">
      <alignment horizontal="center" vertical="center" shrinkToFit="1"/>
    </xf>
    <xf numFmtId="1" fontId="12" fillId="6" borderId="38" xfId="0" applyNumberFormat="1" applyFont="1" applyFill="1" applyBorder="1" applyAlignment="1" applyProtection="1">
      <alignment horizontal="center" vertical="center" shrinkToFit="1"/>
    </xf>
    <xf numFmtId="0" fontId="23" fillId="6" borderId="44" xfId="0" applyFont="1" applyFill="1" applyBorder="1" applyAlignment="1" applyProtection="1">
      <alignment horizontal="right" vertical="center" wrapText="1"/>
    </xf>
    <xf numFmtId="0" fontId="23" fillId="6" borderId="4" xfId="0" applyFont="1" applyFill="1" applyBorder="1" applyAlignment="1" applyProtection="1">
      <alignment horizontal="right" vertical="center" wrapText="1"/>
    </xf>
    <xf numFmtId="167" fontId="12" fillId="6" borderId="44" xfId="0" applyNumberFormat="1" applyFont="1" applyFill="1" applyBorder="1" applyAlignment="1" applyProtection="1">
      <alignment horizontal="center" vertical="center" shrinkToFit="1"/>
    </xf>
    <xf numFmtId="167" fontId="12" fillId="6" borderId="4" xfId="0" applyNumberFormat="1" applyFont="1" applyFill="1" applyBorder="1" applyAlignment="1" applyProtection="1">
      <alignment horizontal="center" vertical="center" shrinkToFit="1"/>
    </xf>
    <xf numFmtId="167" fontId="12" fillId="6" borderId="45" xfId="0" applyNumberFormat="1" applyFont="1" applyFill="1" applyBorder="1" applyAlignment="1" applyProtection="1">
      <alignment horizontal="center" vertical="center" shrinkToFit="1"/>
    </xf>
    <xf numFmtId="165" fontId="17" fillId="0" borderId="82" xfId="0" applyNumberFormat="1" applyFont="1" applyFill="1" applyBorder="1" applyAlignment="1" applyProtection="1">
      <alignment horizontal="right" vertical="center" wrapText="1"/>
    </xf>
    <xf numFmtId="165" fontId="17" fillId="0" borderId="83" xfId="0" applyNumberFormat="1" applyFont="1" applyFill="1" applyBorder="1" applyAlignment="1" applyProtection="1">
      <alignment horizontal="right" vertical="center" wrapText="1"/>
    </xf>
    <xf numFmtId="170" fontId="18" fillId="6" borderId="80" xfId="0" applyNumberFormat="1" applyFont="1" applyFill="1" applyBorder="1" applyAlignment="1" applyProtection="1">
      <alignment horizontal="center" vertical="center" shrinkToFit="1"/>
    </xf>
    <xf numFmtId="170" fontId="18" fillId="6" borderId="81" xfId="0" applyNumberFormat="1" applyFont="1" applyFill="1" applyBorder="1" applyAlignment="1" applyProtection="1">
      <alignment horizontal="center" vertical="center" shrinkToFit="1"/>
    </xf>
    <xf numFmtId="0" fontId="35" fillId="0" borderId="72" xfId="0" applyFont="1" applyFill="1" applyBorder="1" applyAlignment="1" applyProtection="1">
      <alignment horizontal="right" wrapText="1"/>
    </xf>
  </cellXfs>
  <cellStyles count="1">
    <cellStyle name="Normal" xfId="0" builtinId="0"/>
  </cellStyles>
  <dxfs count="2">
    <dxf>
      <fill>
        <gradientFill degree="90">
          <stop position="0">
            <color rgb="FFFFC000"/>
          </stop>
          <stop position="1">
            <color rgb="FFFF0000"/>
          </stop>
        </gradientFill>
      </fill>
    </dxf>
    <dxf>
      <font>
        <condense val="0"/>
        <extend val="0"/>
        <color rgb="FF9C0006"/>
      </font>
      <fill>
        <patternFill>
          <bgColor rgb="FFFFC7CE"/>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31</xdr:col>
      <xdr:colOff>200523</xdr:colOff>
      <xdr:row>41</xdr:row>
      <xdr:rowOff>14287</xdr:rowOff>
    </xdr:from>
    <xdr:to>
      <xdr:col>34</xdr:col>
      <xdr:colOff>4911</xdr:colOff>
      <xdr:row>43</xdr:row>
      <xdr:rowOff>221956</xdr:rowOff>
    </xdr:to>
    <xdr:sp macro="" textlink="">
      <xdr:nvSpPr>
        <xdr:cNvPr id="3" name="חץ למטה 2"/>
        <xdr:cNvSpPr/>
      </xdr:nvSpPr>
      <xdr:spPr>
        <a:xfrm>
          <a:off x="25610323" y="14287500"/>
          <a:ext cx="321468" cy="892969"/>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endParaRPr lang="he-IL"/>
        </a:p>
      </xdr:txBody>
    </xdr: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D57"/>
  <sheetViews>
    <sheetView showGridLines="0" rightToLeft="1" tabSelected="1" zoomScale="70" zoomScaleNormal="70" workbookViewId="0">
      <selection activeCell="BD4" sqref="BD4:BO4"/>
    </sheetView>
  </sheetViews>
  <sheetFormatPr defaultColWidth="1.140625" defaultRowHeight="12.75" x14ac:dyDescent="0.2"/>
  <cols>
    <col min="1" max="1" width="2.42578125" style="2" customWidth="1"/>
    <col min="2" max="6" width="2" style="2" customWidth="1"/>
    <col min="7" max="7" width="1.7109375" style="2" customWidth="1"/>
    <col min="8" max="8" width="3.85546875" style="2" customWidth="1"/>
    <col min="9" max="9" width="3.42578125" style="2" customWidth="1"/>
    <col min="10" max="10" width="2.28515625" style="2" customWidth="1"/>
    <col min="11" max="11" width="3" style="80" customWidth="1"/>
    <col min="12" max="14" width="4.42578125" style="2" customWidth="1"/>
    <col min="15" max="15" width="1.7109375" style="2" customWidth="1"/>
    <col min="16" max="16" width="2.85546875" style="2" customWidth="1"/>
    <col min="17" max="17" width="1.140625" style="2" customWidth="1"/>
    <col min="18" max="18" width="7" style="2" customWidth="1"/>
    <col min="19" max="19" width="2.7109375" style="2" customWidth="1"/>
    <col min="20" max="20" width="1.85546875" style="2" customWidth="1"/>
    <col min="21" max="21" width="5.42578125" style="2" customWidth="1"/>
    <col min="22" max="22" width="2" style="2" customWidth="1"/>
    <col min="23" max="23" width="0.85546875" style="2" customWidth="1"/>
    <col min="24" max="24" width="6.140625" style="2" customWidth="1"/>
    <col min="25" max="26" width="1.7109375" style="2" customWidth="1"/>
    <col min="27" max="27" width="2.28515625" style="2" customWidth="1"/>
    <col min="28" max="28" width="5.5703125" style="2" customWidth="1"/>
    <col min="29" max="29" width="3.140625" style="19" customWidth="1"/>
    <col min="30" max="30" width="1.42578125" style="19" customWidth="1"/>
    <col min="31" max="31" width="6.140625" style="19" customWidth="1"/>
    <col min="32" max="32" width="4.5703125" style="19" customWidth="1"/>
    <col min="33" max="33" width="3.7109375" style="19" customWidth="1"/>
    <col min="34" max="34" width="1.42578125" style="19" customWidth="1"/>
    <col min="35" max="36" width="9.7109375" style="122" customWidth="1"/>
    <col min="37" max="37" width="2.42578125" style="19" customWidth="1"/>
    <col min="38" max="38" width="5" style="19" customWidth="1"/>
    <col min="39" max="39" width="7.5703125" style="19" customWidth="1"/>
    <col min="40" max="40" width="11.7109375" style="19" customWidth="1"/>
    <col min="41" max="42" width="1.5703125" style="2" customWidth="1"/>
    <col min="43" max="46" width="2" style="2" customWidth="1"/>
    <col min="47" max="48" width="2.85546875" style="14" customWidth="1"/>
    <col min="49" max="62" width="2" style="2" customWidth="1"/>
    <col min="63" max="66" width="1.28515625" style="2" customWidth="1"/>
    <col min="67" max="67" width="5.5703125" style="2" customWidth="1"/>
    <col min="68" max="68" width="3.85546875" style="94" customWidth="1"/>
    <col min="69" max="69" width="7.28515625" style="94" hidden="1" customWidth="1"/>
    <col min="70" max="70" width="5.7109375" style="94" hidden="1" customWidth="1"/>
    <col min="71" max="73" width="2" style="94" hidden="1" customWidth="1"/>
    <col min="74" max="74" width="15.28515625" style="94" hidden="1" customWidth="1"/>
    <col min="75" max="82" width="2" style="94" customWidth="1"/>
    <col min="83" max="182" width="1.140625" style="2" customWidth="1"/>
    <col min="183" max="16384" width="1.140625" style="2"/>
  </cols>
  <sheetData>
    <row r="1" spans="1:108" ht="3" customHeight="1" x14ac:dyDescent="0.2">
      <c r="J1" s="15"/>
      <c r="K1" s="16"/>
      <c r="L1" s="16"/>
      <c r="M1" s="16"/>
      <c r="N1" s="16"/>
      <c r="O1" s="16"/>
      <c r="P1" s="16"/>
      <c r="Q1" s="16"/>
      <c r="R1" s="16"/>
      <c r="S1" s="16"/>
      <c r="T1" s="16"/>
      <c r="U1" s="16"/>
      <c r="V1" s="16"/>
      <c r="W1" s="16"/>
      <c r="X1" s="16"/>
      <c r="Y1" s="16"/>
      <c r="Z1" s="16"/>
      <c r="AA1" s="16"/>
      <c r="AB1" s="16"/>
      <c r="AC1" s="17"/>
      <c r="AD1" s="17"/>
      <c r="AE1" s="17"/>
      <c r="AF1" s="17"/>
      <c r="AG1" s="17"/>
      <c r="AH1" s="17"/>
      <c r="AI1" s="15"/>
      <c r="AJ1" s="18"/>
      <c r="AK1" s="16"/>
      <c r="AL1" s="16"/>
      <c r="AM1" s="16"/>
      <c r="AN1" s="16"/>
      <c r="AO1" s="16"/>
      <c r="AP1" s="16"/>
      <c r="AQ1" s="16"/>
      <c r="AR1" s="16"/>
      <c r="AS1" s="16"/>
      <c r="AT1" s="16"/>
      <c r="AU1" s="18"/>
      <c r="AV1" s="18"/>
      <c r="AW1" s="16"/>
      <c r="AX1" s="16"/>
      <c r="AY1" s="16"/>
      <c r="AZ1" s="16"/>
      <c r="BA1" s="16"/>
      <c r="BB1" s="16"/>
      <c r="BC1" s="16"/>
      <c r="BD1" s="17"/>
      <c r="BE1" s="17"/>
      <c r="BF1" s="17"/>
      <c r="BG1" s="17"/>
    </row>
    <row r="2" spans="1:108" s="124" customFormat="1" ht="22.5" x14ac:dyDescent="0.3">
      <c r="A2" s="201" t="s">
        <v>78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2" t="s">
        <v>59</v>
      </c>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row>
    <row r="3" spans="1:108" ht="24.95" customHeight="1" x14ac:dyDescent="0.2">
      <c r="A3" s="207" t="s">
        <v>84</v>
      </c>
      <c r="B3" s="208"/>
      <c r="C3" s="208"/>
      <c r="D3" s="208"/>
      <c r="E3" s="208"/>
      <c r="F3" s="208"/>
      <c r="G3" s="208"/>
      <c r="H3" s="209"/>
      <c r="J3" s="213" t="s">
        <v>34</v>
      </c>
      <c r="K3" s="214"/>
      <c r="L3" s="215"/>
      <c r="M3" s="204" t="s">
        <v>42</v>
      </c>
      <c r="N3" s="205"/>
      <c r="O3" s="205"/>
      <c r="P3" s="205"/>
      <c r="Q3" s="205"/>
      <c r="R3" s="205"/>
      <c r="S3" s="205"/>
      <c r="T3" s="204" t="s">
        <v>43</v>
      </c>
      <c r="U3" s="205"/>
      <c r="V3" s="205"/>
      <c r="W3" s="205"/>
      <c r="X3" s="205"/>
      <c r="Y3" s="205"/>
      <c r="Z3" s="205"/>
      <c r="AA3" s="205"/>
      <c r="AB3" s="205"/>
      <c r="AC3" s="205"/>
      <c r="AD3" s="205"/>
      <c r="AE3" s="205"/>
      <c r="AF3" s="204" t="s">
        <v>37</v>
      </c>
      <c r="AG3" s="205"/>
      <c r="AH3" s="205"/>
      <c r="AI3" s="205"/>
      <c r="AJ3" s="205"/>
      <c r="AK3" s="205"/>
      <c r="AL3" s="205"/>
      <c r="AM3" s="205"/>
      <c r="AN3" s="205"/>
      <c r="AO3" s="205"/>
      <c r="AP3" s="205"/>
      <c r="AQ3" s="204" t="s">
        <v>44</v>
      </c>
      <c r="AR3" s="205"/>
      <c r="AS3" s="205"/>
      <c r="AT3" s="205"/>
      <c r="AU3" s="205"/>
      <c r="AV3" s="205"/>
      <c r="AW3" s="205"/>
      <c r="AX3" s="205"/>
      <c r="AY3" s="205"/>
      <c r="AZ3" s="205"/>
      <c r="BA3" s="205"/>
      <c r="BB3" s="205"/>
      <c r="BC3" s="206"/>
      <c r="BD3" s="204" t="s">
        <v>45</v>
      </c>
      <c r="BE3" s="205"/>
      <c r="BF3" s="205"/>
      <c r="BG3" s="205"/>
      <c r="BH3" s="205"/>
      <c r="BI3" s="205"/>
      <c r="BJ3" s="205"/>
      <c r="BK3" s="205"/>
      <c r="BL3" s="205"/>
      <c r="BM3" s="205"/>
      <c r="BN3" s="205"/>
      <c r="BO3" s="206"/>
      <c r="BP3" s="2"/>
      <c r="BQ3" s="2"/>
      <c r="BR3" s="2"/>
      <c r="BS3" s="2"/>
      <c r="BT3" s="2"/>
      <c r="BU3" s="2"/>
    </row>
    <row r="4" spans="1:108" ht="24.95" customHeight="1" x14ac:dyDescent="0.2">
      <c r="A4" s="210"/>
      <c r="B4" s="211"/>
      <c r="C4" s="211"/>
      <c r="D4" s="211"/>
      <c r="E4" s="211"/>
      <c r="F4" s="211"/>
      <c r="G4" s="211"/>
      <c r="H4" s="212"/>
      <c r="J4" s="216"/>
      <c r="K4" s="217"/>
      <c r="L4" s="218"/>
      <c r="M4" s="204"/>
      <c r="N4" s="205"/>
      <c r="O4" s="205"/>
      <c r="P4" s="205"/>
      <c r="Q4" s="205"/>
      <c r="R4" s="205"/>
      <c r="S4" s="205"/>
      <c r="T4" s="204"/>
      <c r="U4" s="205"/>
      <c r="V4" s="205"/>
      <c r="W4" s="205"/>
      <c r="X4" s="205"/>
      <c r="Y4" s="205"/>
      <c r="Z4" s="205"/>
      <c r="AA4" s="205"/>
      <c r="AB4" s="205"/>
      <c r="AC4" s="205"/>
      <c r="AD4" s="205"/>
      <c r="AE4" s="205"/>
      <c r="AF4" s="219"/>
      <c r="AG4" s="205"/>
      <c r="AH4" s="205"/>
      <c r="AI4" s="205"/>
      <c r="AJ4" s="205"/>
      <c r="AK4" s="205"/>
      <c r="AL4" s="205"/>
      <c r="AM4" s="205"/>
      <c r="AN4" s="205"/>
      <c r="AO4" s="205"/>
      <c r="AP4" s="206"/>
      <c r="AQ4" s="204"/>
      <c r="AR4" s="205"/>
      <c r="AS4" s="205"/>
      <c r="AT4" s="205"/>
      <c r="AU4" s="205"/>
      <c r="AV4" s="205"/>
      <c r="AW4" s="205"/>
      <c r="AX4" s="205"/>
      <c r="AY4" s="205"/>
      <c r="AZ4" s="205"/>
      <c r="BA4" s="205"/>
      <c r="BB4" s="205"/>
      <c r="BC4" s="206"/>
      <c r="BD4" s="204"/>
      <c r="BE4" s="205"/>
      <c r="BF4" s="205"/>
      <c r="BG4" s="205"/>
      <c r="BH4" s="205"/>
      <c r="BI4" s="205"/>
      <c r="BJ4" s="205"/>
      <c r="BK4" s="205"/>
      <c r="BL4" s="205"/>
      <c r="BM4" s="205"/>
      <c r="BN4" s="205"/>
      <c r="BO4" s="206"/>
      <c r="BP4" s="2"/>
      <c r="BQ4" s="2"/>
      <c r="BR4" s="2"/>
      <c r="BS4" s="2"/>
      <c r="BT4" s="2"/>
      <c r="BU4" s="2"/>
    </row>
    <row r="5" spans="1:108" ht="24.95" customHeight="1" thickBot="1" x14ac:dyDescent="0.25">
      <c r="A5" s="103">
        <f>IF(ISBLANK(M4),0,1)</f>
        <v>0</v>
      </c>
      <c r="B5" s="103">
        <f>IF(ISBLANK(T4),0,1)</f>
        <v>0</v>
      </c>
      <c r="C5" s="103">
        <f>IF(ISBLANK(AF4),0,1)</f>
        <v>0</v>
      </c>
      <c r="D5" s="103">
        <f>IF(ISBLANK(AQ4),0,1)</f>
        <v>0</v>
      </c>
      <c r="E5" s="103">
        <f>IF(ISBLANK(BD4),0,1)</f>
        <v>0</v>
      </c>
      <c r="F5" s="103">
        <f>SUM(A5:E5)</f>
        <v>0</v>
      </c>
      <c r="G5" s="92"/>
      <c r="H5" s="92"/>
      <c r="J5" s="203" t="s">
        <v>61</v>
      </c>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
      <c r="BQ5" s="2"/>
      <c r="BR5" s="2"/>
      <c r="BS5" s="2"/>
      <c r="BT5" s="2"/>
      <c r="BU5" s="2"/>
    </row>
    <row r="6" spans="1:108" ht="28.5" customHeight="1" thickBot="1" x14ac:dyDescent="0.25">
      <c r="A6" s="145" t="s">
        <v>64</v>
      </c>
      <c r="B6" s="146"/>
      <c r="C6" s="146"/>
      <c r="D6" s="146"/>
      <c r="E6" s="146"/>
      <c r="F6" s="146"/>
      <c r="G6" s="146"/>
      <c r="H6" s="147"/>
      <c r="J6" s="4"/>
      <c r="K6" s="4"/>
      <c r="L6" s="4"/>
      <c r="M6" s="20"/>
      <c r="N6" s="20"/>
      <c r="O6" s="21"/>
      <c r="P6" s="21"/>
      <c r="Q6" s="21"/>
      <c r="R6" s="21"/>
      <c r="S6" s="21"/>
      <c r="T6" s="21"/>
      <c r="U6" s="21"/>
      <c r="V6" s="21"/>
      <c r="W6" s="21"/>
      <c r="X6" s="125"/>
      <c r="Y6" s="21"/>
      <c r="Z6" s="21"/>
      <c r="AA6" s="21"/>
      <c r="AB6" s="21"/>
      <c r="AC6" s="21"/>
      <c r="AD6" s="21"/>
      <c r="AE6" s="21"/>
      <c r="AF6" s="21"/>
      <c r="AG6" s="21"/>
      <c r="AH6" s="21"/>
      <c r="AI6" s="21"/>
      <c r="AJ6" s="20"/>
      <c r="AK6" s="22"/>
      <c r="AL6" s="22"/>
      <c r="AM6" s="20"/>
      <c r="AN6" s="20"/>
      <c r="AO6" s="20"/>
      <c r="AP6" s="20"/>
      <c r="AQ6" s="20"/>
      <c r="AR6" s="20"/>
      <c r="AS6" s="20"/>
      <c r="AT6" s="20"/>
      <c r="AU6" s="20"/>
      <c r="AV6" s="20"/>
      <c r="AW6" s="22"/>
      <c r="AX6" s="22"/>
      <c r="AY6" s="20"/>
      <c r="AZ6" s="20"/>
      <c r="BA6" s="20"/>
      <c r="BB6" s="221" t="s">
        <v>41</v>
      </c>
      <c r="BC6" s="221"/>
      <c r="BD6" s="221"/>
      <c r="BE6" s="221"/>
      <c r="BF6" s="221"/>
      <c r="BG6" s="221"/>
      <c r="BH6" s="23"/>
      <c r="BI6" s="220">
        <f ca="1">TODAY()</f>
        <v>44144</v>
      </c>
      <c r="BJ6" s="220"/>
      <c r="BK6" s="220"/>
      <c r="BL6" s="220"/>
      <c r="BM6" s="220"/>
      <c r="BN6" s="220"/>
      <c r="BO6" s="220"/>
      <c r="BP6" s="2"/>
      <c r="BQ6" s="130">
        <v>0.25069444444444444</v>
      </c>
      <c r="BR6" s="2"/>
      <c r="BS6" s="2"/>
      <c r="BT6" s="2"/>
      <c r="BU6" s="2"/>
    </row>
    <row r="7" spans="1:108" s="4" customFormat="1" ht="12" customHeight="1" x14ac:dyDescent="0.25">
      <c r="A7" s="24"/>
      <c r="B7" s="178" t="s">
        <v>35</v>
      </c>
      <c r="C7" s="179"/>
      <c r="D7" s="179"/>
      <c r="E7" s="179"/>
      <c r="F7" s="179"/>
      <c r="G7" s="179"/>
      <c r="H7" s="179"/>
      <c r="I7" s="180"/>
      <c r="J7" s="105"/>
      <c r="K7" s="25"/>
      <c r="L7" s="93" t="s">
        <v>11</v>
      </c>
      <c r="M7" s="198" t="s">
        <v>4</v>
      </c>
      <c r="N7" s="199"/>
      <c r="O7" s="199"/>
      <c r="P7" s="200"/>
      <c r="Q7" s="366" t="s">
        <v>12</v>
      </c>
      <c r="R7" s="367"/>
      <c r="S7" s="367"/>
      <c r="T7" s="367"/>
      <c r="U7" s="367"/>
      <c r="V7" s="367"/>
      <c r="W7" s="367"/>
      <c r="X7" s="367"/>
      <c r="Y7" s="367"/>
      <c r="Z7" s="367"/>
      <c r="AA7" s="367"/>
      <c r="AB7" s="368"/>
      <c r="AC7" s="148" t="s">
        <v>65</v>
      </c>
      <c r="AD7" s="149"/>
      <c r="AE7" s="150"/>
      <c r="AF7" s="148" t="s">
        <v>13</v>
      </c>
      <c r="AG7" s="149"/>
      <c r="AH7" s="150"/>
      <c r="AI7" s="148" t="s">
        <v>72</v>
      </c>
      <c r="AJ7" s="149"/>
      <c r="AK7" s="149"/>
      <c r="AL7" s="149"/>
      <c r="AM7" s="149"/>
      <c r="AN7" s="150"/>
      <c r="AO7" s="148" t="s">
        <v>14</v>
      </c>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381"/>
      <c r="BP7" s="94"/>
      <c r="BQ7" s="132">
        <v>0.50069444444444444</v>
      </c>
      <c r="BR7" s="94"/>
      <c r="BS7" s="94"/>
      <c r="BT7" s="94"/>
      <c r="BU7" s="94"/>
      <c r="BV7" s="94"/>
      <c r="BW7" s="94"/>
      <c r="BX7" s="94"/>
      <c r="BY7" s="116"/>
      <c r="BZ7" s="116"/>
      <c r="CA7" s="116"/>
      <c r="CB7" s="116"/>
      <c r="CC7" s="116"/>
      <c r="CD7" s="116"/>
      <c r="CE7" s="3"/>
      <c r="CF7" s="3"/>
      <c r="CG7" s="3"/>
      <c r="CH7" s="3"/>
      <c r="CI7" s="3"/>
      <c r="CJ7" s="3"/>
      <c r="CK7" s="3"/>
      <c r="CL7" s="3"/>
      <c r="CM7" s="3"/>
      <c r="CN7" s="3"/>
      <c r="CO7" s="3"/>
      <c r="CP7" s="3"/>
      <c r="CQ7" s="3"/>
      <c r="CR7" s="3"/>
      <c r="CS7" s="3"/>
      <c r="CT7" s="3"/>
      <c r="CU7" s="3"/>
      <c r="CV7" s="3"/>
      <c r="CW7" s="3"/>
      <c r="CX7" s="3"/>
      <c r="CY7" s="3"/>
      <c r="CZ7" s="3"/>
      <c r="DA7" s="3"/>
      <c r="DB7" s="3"/>
      <c r="DC7" s="3"/>
      <c r="DD7" s="3"/>
    </row>
    <row r="8" spans="1:108" s="4" customFormat="1" ht="12.75" customHeight="1" x14ac:dyDescent="0.2">
      <c r="A8" s="24"/>
      <c r="B8" s="181"/>
      <c r="C8" s="182"/>
      <c r="D8" s="182"/>
      <c r="E8" s="182"/>
      <c r="F8" s="182"/>
      <c r="G8" s="182"/>
      <c r="H8" s="182"/>
      <c r="I8" s="183"/>
      <c r="J8" s="105"/>
      <c r="K8" s="26"/>
      <c r="L8" s="27"/>
      <c r="M8" s="28"/>
      <c r="N8" s="29"/>
      <c r="O8" s="29"/>
      <c r="P8" s="29"/>
      <c r="Q8" s="184" t="s">
        <v>15</v>
      </c>
      <c r="R8" s="185"/>
      <c r="S8" s="185"/>
      <c r="T8" s="184" t="s">
        <v>15</v>
      </c>
      <c r="U8" s="185"/>
      <c r="V8" s="185"/>
      <c r="W8" s="186"/>
      <c r="X8" s="126" t="s">
        <v>50</v>
      </c>
      <c r="Y8" s="376" t="s">
        <v>5</v>
      </c>
      <c r="Z8" s="377"/>
      <c r="AA8" s="377"/>
      <c r="AB8" s="378"/>
      <c r="AC8" s="373" t="s">
        <v>47</v>
      </c>
      <c r="AD8" s="374"/>
      <c r="AE8" s="375"/>
      <c r="AF8" s="373" t="s">
        <v>16</v>
      </c>
      <c r="AG8" s="374"/>
      <c r="AH8" s="375"/>
      <c r="AI8" s="388" t="s">
        <v>70</v>
      </c>
      <c r="AJ8" s="388" t="s">
        <v>71</v>
      </c>
      <c r="AK8" s="390" t="s">
        <v>52</v>
      </c>
      <c r="AL8" s="391"/>
      <c r="AM8" s="120" t="s">
        <v>66</v>
      </c>
      <c r="AN8" s="388" t="s">
        <v>53</v>
      </c>
      <c r="AO8" s="374" t="s">
        <v>17</v>
      </c>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82"/>
      <c r="BP8" s="94"/>
      <c r="BQ8" s="132">
        <v>4.1666666666666664E-2</v>
      </c>
      <c r="BR8" s="94"/>
      <c r="BS8" s="94"/>
      <c r="BT8" s="94"/>
      <c r="BU8" s="94"/>
      <c r="BV8" s="94"/>
      <c r="BW8" s="94"/>
      <c r="BX8" s="94"/>
      <c r="BY8" s="116"/>
      <c r="BZ8" s="116"/>
      <c r="CA8" s="116"/>
      <c r="CB8" s="116"/>
      <c r="CC8" s="116"/>
      <c r="CD8" s="116"/>
      <c r="CE8" s="3"/>
      <c r="CF8" s="3"/>
      <c r="CG8" s="3"/>
      <c r="CH8" s="3"/>
      <c r="CI8" s="3"/>
      <c r="CJ8" s="3"/>
      <c r="CK8" s="3"/>
      <c r="CL8" s="3"/>
      <c r="CM8" s="3"/>
      <c r="CN8" s="3"/>
      <c r="CO8" s="3"/>
      <c r="CP8" s="3"/>
      <c r="CQ8" s="3"/>
      <c r="CR8" s="3"/>
      <c r="CS8" s="3"/>
      <c r="CT8" s="3"/>
      <c r="CU8" s="3"/>
      <c r="CV8" s="3"/>
      <c r="CW8" s="3"/>
      <c r="CX8" s="3"/>
      <c r="CY8" s="3"/>
      <c r="CZ8" s="3"/>
      <c r="DA8" s="3"/>
      <c r="DB8" s="3"/>
      <c r="DC8" s="3"/>
      <c r="DD8" s="3"/>
    </row>
    <row r="9" spans="1:108" s="5" customFormat="1" ht="15.75" customHeight="1" x14ac:dyDescent="0.2">
      <c r="A9" s="30"/>
      <c r="B9" s="187" t="s">
        <v>2</v>
      </c>
      <c r="C9" s="188"/>
      <c r="D9" s="188"/>
      <c r="E9" s="188"/>
      <c r="F9" s="188"/>
      <c r="G9" s="188"/>
      <c r="H9" s="188"/>
      <c r="I9" s="189"/>
      <c r="J9" s="106"/>
      <c r="K9" s="31"/>
      <c r="L9" s="32"/>
      <c r="M9" s="33"/>
      <c r="N9" s="34"/>
      <c r="O9" s="34"/>
      <c r="P9" s="34"/>
      <c r="Q9" s="193" t="s">
        <v>18</v>
      </c>
      <c r="R9" s="194"/>
      <c r="S9" s="194"/>
      <c r="T9" s="193" t="s">
        <v>19</v>
      </c>
      <c r="U9" s="194"/>
      <c r="V9" s="194"/>
      <c r="W9" s="195"/>
      <c r="X9" s="127" t="s">
        <v>76</v>
      </c>
      <c r="Y9" s="193" t="s">
        <v>20</v>
      </c>
      <c r="Z9" s="194"/>
      <c r="AA9" s="194"/>
      <c r="AB9" s="195"/>
      <c r="AC9" s="193" t="s">
        <v>48</v>
      </c>
      <c r="AD9" s="194"/>
      <c r="AE9" s="195"/>
      <c r="AF9" s="193" t="s">
        <v>21</v>
      </c>
      <c r="AG9" s="194"/>
      <c r="AH9" s="195"/>
      <c r="AI9" s="389"/>
      <c r="AJ9" s="389"/>
      <c r="AK9" s="386" t="s">
        <v>67</v>
      </c>
      <c r="AL9" s="387"/>
      <c r="AM9" s="121" t="s">
        <v>52</v>
      </c>
      <c r="AN9" s="3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90"/>
      <c r="BP9" s="94"/>
      <c r="BQ9" s="132">
        <v>2.0833333333333332E-2</v>
      </c>
      <c r="BR9" s="94"/>
      <c r="BS9" s="94"/>
      <c r="BT9" s="94"/>
      <c r="BU9" s="94"/>
      <c r="BV9" s="94"/>
      <c r="BW9" s="94"/>
      <c r="BX9" s="94"/>
      <c r="BY9" s="116"/>
      <c r="BZ9" s="116"/>
      <c r="CA9" s="116"/>
      <c r="CB9" s="116"/>
      <c r="CC9" s="116"/>
      <c r="CD9" s="116"/>
      <c r="CE9" s="3"/>
      <c r="CF9" s="3"/>
      <c r="CG9" s="3"/>
      <c r="CH9" s="3"/>
      <c r="CI9" s="3"/>
      <c r="CJ9" s="3"/>
      <c r="CK9" s="3"/>
      <c r="CL9" s="3"/>
      <c r="CM9" s="3"/>
      <c r="CN9" s="3"/>
      <c r="CO9" s="3"/>
      <c r="CP9" s="3"/>
      <c r="CQ9" s="3"/>
      <c r="CR9" s="3"/>
      <c r="CS9" s="3"/>
      <c r="CT9" s="3"/>
      <c r="CU9" s="3"/>
      <c r="CV9" s="3"/>
      <c r="CW9" s="3"/>
      <c r="CX9" s="3"/>
      <c r="CY9" s="3"/>
      <c r="CZ9" s="3"/>
      <c r="DA9" s="3"/>
      <c r="DB9" s="3"/>
      <c r="DC9" s="3"/>
      <c r="DD9" s="3"/>
    </row>
    <row r="10" spans="1:108" s="6" customFormat="1" ht="14.25" customHeight="1" x14ac:dyDescent="0.2">
      <c r="B10" s="190"/>
      <c r="C10" s="191"/>
      <c r="D10" s="191"/>
      <c r="E10" s="191"/>
      <c r="F10" s="191"/>
      <c r="G10" s="191"/>
      <c r="H10" s="191"/>
      <c r="I10" s="192"/>
      <c r="J10" s="107"/>
      <c r="K10" s="35"/>
      <c r="L10" s="36"/>
      <c r="M10" s="37"/>
      <c r="N10" s="38"/>
      <c r="O10" s="38"/>
      <c r="P10" s="39"/>
      <c r="Q10" s="196" t="s">
        <v>22</v>
      </c>
      <c r="R10" s="197"/>
      <c r="S10" s="197"/>
      <c r="T10" s="369" t="s">
        <v>23</v>
      </c>
      <c r="U10" s="370"/>
      <c r="V10" s="370"/>
      <c r="W10" s="371"/>
      <c r="X10" s="128" t="s">
        <v>77</v>
      </c>
      <c r="Y10" s="197" t="s">
        <v>24</v>
      </c>
      <c r="Z10" s="197"/>
      <c r="AA10" s="197"/>
      <c r="AB10" s="372"/>
      <c r="AC10" s="196" t="s">
        <v>36</v>
      </c>
      <c r="AD10" s="197"/>
      <c r="AE10" s="197"/>
      <c r="AF10" s="196" t="s">
        <v>25</v>
      </c>
      <c r="AG10" s="197"/>
      <c r="AH10" s="372"/>
      <c r="AI10" s="123" t="s">
        <v>54</v>
      </c>
      <c r="AJ10" s="123" t="s">
        <v>55</v>
      </c>
      <c r="AK10" s="379" t="s">
        <v>68</v>
      </c>
      <c r="AL10" s="380"/>
      <c r="AM10" s="119" t="s">
        <v>69</v>
      </c>
      <c r="AN10" s="123" t="s">
        <v>56</v>
      </c>
      <c r="AO10" s="383" t="s">
        <v>57</v>
      </c>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5"/>
      <c r="BP10" s="94"/>
      <c r="BQ10" s="132">
        <v>0</v>
      </c>
      <c r="BR10" s="94"/>
      <c r="BS10" s="94"/>
      <c r="BT10" s="94"/>
      <c r="BU10" s="94"/>
      <c r="BV10" s="94"/>
      <c r="BW10" s="94"/>
      <c r="BX10" s="94"/>
      <c r="BY10" s="363"/>
      <c r="BZ10" s="363"/>
      <c r="CA10" s="363"/>
      <c r="CB10" s="363"/>
      <c r="CC10" s="363"/>
      <c r="CD10" s="363"/>
      <c r="CE10" s="363"/>
      <c r="CF10" s="363"/>
      <c r="CG10" s="363"/>
      <c r="CH10" s="363"/>
      <c r="CI10" s="363"/>
      <c r="CJ10" s="363"/>
      <c r="CK10" s="363"/>
      <c r="CL10" s="363"/>
      <c r="CM10" s="363"/>
      <c r="CN10" s="363"/>
      <c r="CO10" s="363"/>
      <c r="CP10" s="363"/>
      <c r="CQ10" s="363"/>
      <c r="CR10" s="363"/>
      <c r="CS10" s="363"/>
      <c r="CT10" s="363"/>
      <c r="CU10" s="363"/>
      <c r="CV10" s="363"/>
      <c r="CW10" s="363"/>
      <c r="CX10" s="363"/>
      <c r="CY10" s="363"/>
      <c r="CZ10" s="363"/>
      <c r="DA10" s="3"/>
      <c r="DB10" s="3"/>
      <c r="DC10" s="3"/>
      <c r="DD10" s="3"/>
    </row>
    <row r="11" spans="1:108" s="4" customFormat="1" ht="30.95" customHeight="1" x14ac:dyDescent="0.2">
      <c r="B11" s="399"/>
      <c r="C11" s="400"/>
      <c r="D11" s="400"/>
      <c r="E11" s="400"/>
      <c r="F11" s="400"/>
      <c r="G11" s="400"/>
      <c r="H11" s="400"/>
      <c r="I11" s="401"/>
      <c r="J11" s="103">
        <f>IF(ISBLANK(B11),0,1)</f>
        <v>0</v>
      </c>
      <c r="K11" s="40">
        <v>1</v>
      </c>
      <c r="L11" s="154">
        <v>43556</v>
      </c>
      <c r="M11" s="154"/>
      <c r="N11" s="154"/>
      <c r="O11" s="154"/>
      <c r="P11" s="154"/>
      <c r="Q11" s="155"/>
      <c r="R11" s="156"/>
      <c r="S11" s="156"/>
      <c r="T11" s="157"/>
      <c r="U11" s="158"/>
      <c r="V11" s="158"/>
      <c r="W11" s="155"/>
      <c r="X11" s="139" t="str">
        <f>IF(T11="","",IF(T11-Q11&gt;=$BQ$6,IF(T11-Q11&gt;=$BQ$7,$BQ$8,$BQ$9),$BQ$10))</f>
        <v/>
      </c>
      <c r="Y11" s="162" t="str">
        <f>IF(T11="","",T11-Q11-X11)</f>
        <v/>
      </c>
      <c r="Z11" s="163"/>
      <c r="AA11" s="163"/>
      <c r="AB11" s="164"/>
      <c r="AC11" s="165">
        <v>0</v>
      </c>
      <c r="AD11" s="166"/>
      <c r="AE11" s="167"/>
      <c r="AF11" s="162" t="str">
        <f>IF(Y11="","",Y11+AC11)</f>
        <v/>
      </c>
      <c r="AG11" s="163"/>
      <c r="AH11" s="164"/>
      <c r="AI11" s="140"/>
      <c r="AJ11" s="141"/>
      <c r="AK11" s="364"/>
      <c r="AL11" s="365"/>
      <c r="AM11" s="142">
        <f>IF(AK11&gt;=50,50,0)</f>
        <v>0</v>
      </c>
      <c r="AN11" s="143">
        <f>IF(AK11&gt;=50,AK11-AM11,0)</f>
        <v>0</v>
      </c>
      <c r="AO11" s="231"/>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3"/>
      <c r="BP11" s="94"/>
      <c r="BQ11" s="94"/>
      <c r="BR11" s="94">
        <f>IF(AF11&lt;&gt;"",IF(AO11&lt;&gt;"",1,0),IF(AO11="",1,0))</f>
        <v>1</v>
      </c>
      <c r="BS11" s="94"/>
      <c r="BT11" s="94"/>
      <c r="BU11" s="94"/>
      <c r="BV11" s="94">
        <f>IF(L11="","",WEEKDAY(L11,1))</f>
        <v>2</v>
      </c>
      <c r="BW11" s="94"/>
      <c r="BX11" s="94"/>
      <c r="BY11" s="363"/>
      <c r="BZ11" s="363"/>
      <c r="CA11" s="363"/>
      <c r="CB11" s="363"/>
      <c r="CC11" s="363"/>
      <c r="CD11" s="363"/>
      <c r="CE11" s="363"/>
      <c r="CF11" s="363"/>
      <c r="CG11" s="363"/>
      <c r="CH11" s="363"/>
      <c r="CI11" s="363"/>
      <c r="CJ11" s="363"/>
      <c r="CK11" s="363"/>
      <c r="CL11" s="363"/>
      <c r="CM11" s="363"/>
      <c r="CN11" s="363"/>
      <c r="CO11" s="363"/>
      <c r="CP11" s="363"/>
      <c r="CQ11" s="363"/>
      <c r="CR11" s="363"/>
      <c r="CS11" s="363"/>
      <c r="CT11" s="363"/>
      <c r="CU11" s="363"/>
      <c r="CV11" s="363"/>
      <c r="CW11" s="363"/>
      <c r="CX11" s="363"/>
      <c r="CY11" s="363"/>
      <c r="CZ11" s="363"/>
      <c r="DA11" s="3"/>
      <c r="DB11" s="3"/>
      <c r="DC11" s="3"/>
      <c r="DD11" s="3"/>
    </row>
    <row r="12" spans="1:108" s="4" customFormat="1" ht="30.95" customHeight="1" x14ac:dyDescent="0.3">
      <c r="B12" s="159" t="s">
        <v>3</v>
      </c>
      <c r="C12" s="160"/>
      <c r="D12" s="160"/>
      <c r="E12" s="160"/>
      <c r="F12" s="160"/>
      <c r="G12" s="160"/>
      <c r="H12" s="160"/>
      <c r="I12" s="161"/>
      <c r="J12" s="103"/>
      <c r="K12" s="40">
        <v>2</v>
      </c>
      <c r="L12" s="154">
        <v>43557</v>
      </c>
      <c r="M12" s="154"/>
      <c r="N12" s="154"/>
      <c r="O12" s="154"/>
      <c r="P12" s="154"/>
      <c r="Q12" s="155"/>
      <c r="R12" s="156"/>
      <c r="S12" s="156"/>
      <c r="T12" s="157"/>
      <c r="U12" s="158"/>
      <c r="V12" s="158"/>
      <c r="W12" s="155"/>
      <c r="X12" s="139" t="str">
        <f t="shared" ref="X12:X41" si="0">IF(T12="","",IF(T12-Q12&gt;=$BQ$6,IF(T12-Q12&gt;=$BQ$7,$BQ$8,$BQ$9),$BQ$10))</f>
        <v/>
      </c>
      <c r="Y12" s="162" t="str">
        <f t="shared" ref="Y12:Y41" si="1">IF(T12="","",T12-Q12-X12)</f>
        <v/>
      </c>
      <c r="Z12" s="163"/>
      <c r="AA12" s="163"/>
      <c r="AB12" s="164"/>
      <c r="AC12" s="165">
        <v>0</v>
      </c>
      <c r="AD12" s="166"/>
      <c r="AE12" s="167"/>
      <c r="AF12" s="162" t="str">
        <f t="shared" ref="AF12:AF41" si="2">IF(Y12="","",Y12+AC12)</f>
        <v/>
      </c>
      <c r="AG12" s="163"/>
      <c r="AH12" s="164"/>
      <c r="AI12" s="140"/>
      <c r="AJ12" s="140"/>
      <c r="AK12" s="234"/>
      <c r="AL12" s="234"/>
      <c r="AM12" s="142">
        <f t="shared" ref="AM12:AM41" si="3">IF(AK12&gt;=50,50,0)</f>
        <v>0</v>
      </c>
      <c r="AN12" s="143">
        <f t="shared" ref="AN12:AN41" si="4">IF(AK12&gt;=50,AK12-AM12,0)</f>
        <v>0</v>
      </c>
      <c r="AO12" s="231"/>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3"/>
      <c r="BP12" s="94"/>
      <c r="BQ12" s="94"/>
      <c r="BR12" s="94">
        <f t="shared" ref="BR12:BR41" si="5">IF(AF12&lt;&gt;"",IF(AO12&lt;&gt;"",1,0),IF(AO12="",1,0))</f>
        <v>1</v>
      </c>
      <c r="BS12" s="94"/>
      <c r="BT12" s="94"/>
      <c r="BU12" s="94"/>
      <c r="BV12" s="94">
        <f t="shared" ref="BV12:BV41" si="6">IF(L12="","",WEEKDAY(L12,1))</f>
        <v>3</v>
      </c>
      <c r="BW12" s="94"/>
      <c r="BX12" s="94"/>
      <c r="BY12" s="363"/>
      <c r="BZ12" s="363"/>
      <c r="CA12" s="363"/>
      <c r="CB12" s="363"/>
      <c r="CC12" s="363"/>
      <c r="CD12" s="363"/>
      <c r="CE12" s="363"/>
      <c r="CF12" s="363"/>
      <c r="CG12" s="363"/>
      <c r="CH12" s="363"/>
      <c r="CI12" s="363"/>
      <c r="CJ12" s="363"/>
      <c r="CK12" s="363"/>
      <c r="CL12" s="363"/>
      <c r="CM12" s="363"/>
      <c r="CN12" s="363"/>
      <c r="CO12" s="363"/>
      <c r="CP12" s="363"/>
      <c r="CQ12" s="363"/>
      <c r="CR12" s="363"/>
      <c r="CS12" s="363"/>
      <c r="CT12" s="363"/>
      <c r="CU12" s="363"/>
      <c r="CV12" s="363"/>
      <c r="CW12" s="363"/>
      <c r="CX12" s="363"/>
      <c r="CY12" s="363"/>
      <c r="CZ12" s="363"/>
      <c r="DA12" s="3"/>
      <c r="DB12" s="3"/>
      <c r="DC12" s="3"/>
      <c r="DD12" s="3"/>
    </row>
    <row r="13" spans="1:108" s="4" customFormat="1" ht="30.95" customHeight="1" x14ac:dyDescent="0.2">
      <c r="B13" s="171"/>
      <c r="C13" s="172"/>
      <c r="D13" s="172"/>
      <c r="E13" s="172"/>
      <c r="F13" s="172"/>
      <c r="G13" s="172"/>
      <c r="H13" s="172"/>
      <c r="I13" s="173"/>
      <c r="J13" s="103">
        <f t="shared" ref="J13:J18" si="7">IF(ISBLANK(B13),0,1)</f>
        <v>0</v>
      </c>
      <c r="K13" s="40">
        <v>3</v>
      </c>
      <c r="L13" s="154">
        <v>43558</v>
      </c>
      <c r="M13" s="154"/>
      <c r="N13" s="154"/>
      <c r="O13" s="154"/>
      <c r="P13" s="154"/>
      <c r="Q13" s="174"/>
      <c r="R13" s="174"/>
      <c r="S13" s="174"/>
      <c r="T13" s="157"/>
      <c r="U13" s="158"/>
      <c r="V13" s="158"/>
      <c r="W13" s="155"/>
      <c r="X13" s="139" t="str">
        <f t="shared" si="0"/>
        <v/>
      </c>
      <c r="Y13" s="162" t="str">
        <f t="shared" si="1"/>
        <v/>
      </c>
      <c r="Z13" s="163"/>
      <c r="AA13" s="163"/>
      <c r="AB13" s="164"/>
      <c r="AC13" s="165">
        <v>0</v>
      </c>
      <c r="AD13" s="166"/>
      <c r="AE13" s="167"/>
      <c r="AF13" s="162" t="str">
        <f t="shared" si="2"/>
        <v/>
      </c>
      <c r="AG13" s="163"/>
      <c r="AH13" s="164"/>
      <c r="AI13" s="140"/>
      <c r="AJ13" s="144"/>
      <c r="AK13" s="364"/>
      <c r="AL13" s="365"/>
      <c r="AM13" s="142">
        <f t="shared" si="3"/>
        <v>0</v>
      </c>
      <c r="AN13" s="143">
        <f t="shared" si="4"/>
        <v>0</v>
      </c>
      <c r="AO13" s="231"/>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3"/>
      <c r="BP13" s="94"/>
      <c r="BQ13" s="94"/>
      <c r="BR13" s="94">
        <f t="shared" si="5"/>
        <v>1</v>
      </c>
      <c r="BS13" s="94"/>
      <c r="BT13" s="94"/>
      <c r="BU13" s="94"/>
      <c r="BV13" s="94">
        <f t="shared" si="6"/>
        <v>4</v>
      </c>
      <c r="BW13" s="94"/>
      <c r="BX13" s="94"/>
      <c r="BY13" s="363"/>
      <c r="BZ13" s="363"/>
      <c r="CA13" s="363"/>
      <c r="CB13" s="363"/>
      <c r="CC13" s="363"/>
      <c r="CD13" s="363"/>
      <c r="CE13" s="363"/>
      <c r="CF13" s="363"/>
      <c r="CG13" s="363"/>
      <c r="CH13" s="363"/>
      <c r="CI13" s="363"/>
      <c r="CJ13" s="363"/>
      <c r="CK13" s="363"/>
      <c r="CL13" s="363"/>
      <c r="CM13" s="363"/>
      <c r="CN13" s="363"/>
      <c r="CO13" s="363"/>
      <c r="CP13" s="363"/>
      <c r="CQ13" s="363"/>
      <c r="CR13" s="363"/>
      <c r="CS13" s="363"/>
      <c r="CT13" s="363"/>
      <c r="CU13" s="363"/>
      <c r="CV13" s="363"/>
      <c r="CW13" s="363"/>
      <c r="CX13" s="363"/>
      <c r="CY13" s="363"/>
      <c r="CZ13" s="363"/>
      <c r="DA13" s="3"/>
      <c r="DB13" s="3"/>
      <c r="DC13" s="3"/>
      <c r="DD13" s="3"/>
    </row>
    <row r="14" spans="1:108" s="4" customFormat="1" ht="30.95" customHeight="1" x14ac:dyDescent="0.3">
      <c r="A14" s="41"/>
      <c r="B14" s="175" t="s">
        <v>0</v>
      </c>
      <c r="C14" s="176"/>
      <c r="D14" s="176"/>
      <c r="E14" s="176"/>
      <c r="F14" s="176"/>
      <c r="G14" s="176"/>
      <c r="H14" s="176"/>
      <c r="I14" s="177"/>
      <c r="J14" s="103"/>
      <c r="K14" s="40">
        <v>4</v>
      </c>
      <c r="L14" s="154">
        <v>43559</v>
      </c>
      <c r="M14" s="154"/>
      <c r="N14" s="154"/>
      <c r="O14" s="154"/>
      <c r="P14" s="154"/>
      <c r="Q14" s="174"/>
      <c r="R14" s="174"/>
      <c r="S14" s="174"/>
      <c r="T14" s="157"/>
      <c r="U14" s="158"/>
      <c r="V14" s="158"/>
      <c r="W14" s="155"/>
      <c r="X14" s="139" t="str">
        <f t="shared" si="0"/>
        <v/>
      </c>
      <c r="Y14" s="162" t="str">
        <f t="shared" si="1"/>
        <v/>
      </c>
      <c r="Z14" s="163"/>
      <c r="AA14" s="163"/>
      <c r="AB14" s="164"/>
      <c r="AC14" s="165">
        <v>0</v>
      </c>
      <c r="AD14" s="166"/>
      <c r="AE14" s="167"/>
      <c r="AF14" s="162" t="str">
        <f t="shared" si="2"/>
        <v/>
      </c>
      <c r="AG14" s="163"/>
      <c r="AH14" s="164"/>
      <c r="AI14" s="140"/>
      <c r="AJ14" s="144"/>
      <c r="AK14" s="234"/>
      <c r="AL14" s="234"/>
      <c r="AM14" s="142">
        <f t="shared" si="3"/>
        <v>0</v>
      </c>
      <c r="AN14" s="143">
        <f t="shared" si="4"/>
        <v>0</v>
      </c>
      <c r="AO14" s="231"/>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3"/>
      <c r="BP14" s="94"/>
      <c r="BQ14" s="94"/>
      <c r="BR14" s="94">
        <f t="shared" si="5"/>
        <v>1</v>
      </c>
      <c r="BS14" s="94"/>
      <c r="BT14" s="94"/>
      <c r="BU14" s="94"/>
      <c r="BV14" s="94">
        <f t="shared" si="6"/>
        <v>5</v>
      </c>
      <c r="BW14" s="94"/>
      <c r="BX14" s="94"/>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
      <c r="DB14" s="3"/>
      <c r="DC14" s="3"/>
      <c r="DD14" s="3"/>
    </row>
    <row r="15" spans="1:108" s="7" customFormat="1" ht="30.95" customHeight="1" x14ac:dyDescent="0.3">
      <c r="B15" s="415" t="s">
        <v>79</v>
      </c>
      <c r="C15" s="160"/>
      <c r="D15" s="160"/>
      <c r="E15" s="160"/>
      <c r="F15" s="160"/>
      <c r="G15" s="160"/>
      <c r="H15" s="160"/>
      <c r="I15" s="161"/>
      <c r="J15" s="103"/>
      <c r="K15" s="40">
        <v>5</v>
      </c>
      <c r="L15" s="154">
        <v>43560</v>
      </c>
      <c r="M15" s="154"/>
      <c r="N15" s="154"/>
      <c r="O15" s="154"/>
      <c r="P15" s="154"/>
      <c r="Q15" s="155"/>
      <c r="R15" s="156"/>
      <c r="S15" s="156"/>
      <c r="T15" s="157"/>
      <c r="U15" s="158"/>
      <c r="V15" s="158"/>
      <c r="W15" s="155"/>
      <c r="X15" s="139" t="str">
        <f t="shared" si="0"/>
        <v/>
      </c>
      <c r="Y15" s="162" t="str">
        <f t="shared" si="1"/>
        <v/>
      </c>
      <c r="Z15" s="163"/>
      <c r="AA15" s="163"/>
      <c r="AB15" s="164"/>
      <c r="AC15" s="165">
        <v>0</v>
      </c>
      <c r="AD15" s="166"/>
      <c r="AE15" s="167"/>
      <c r="AF15" s="162" t="str">
        <f t="shared" si="2"/>
        <v/>
      </c>
      <c r="AG15" s="163"/>
      <c r="AH15" s="164"/>
      <c r="AI15" s="140"/>
      <c r="AJ15" s="144"/>
      <c r="AK15" s="234"/>
      <c r="AL15" s="234"/>
      <c r="AM15" s="142">
        <f t="shared" si="3"/>
        <v>0</v>
      </c>
      <c r="AN15" s="143">
        <f t="shared" si="4"/>
        <v>0</v>
      </c>
      <c r="AO15" s="231"/>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3"/>
      <c r="BP15" s="117"/>
      <c r="BQ15" s="117"/>
      <c r="BR15" s="94">
        <f t="shared" si="5"/>
        <v>1</v>
      </c>
      <c r="BS15" s="117"/>
      <c r="BT15" s="117"/>
      <c r="BU15" s="117"/>
      <c r="BV15" s="94">
        <f t="shared" si="6"/>
        <v>6</v>
      </c>
      <c r="BW15" s="117"/>
      <c r="BX15" s="117"/>
      <c r="BY15" s="363"/>
      <c r="BZ15" s="363"/>
      <c r="CA15" s="363"/>
      <c r="CB15" s="363"/>
      <c r="CC15" s="363"/>
      <c r="CD15" s="363"/>
      <c r="CE15" s="363"/>
      <c r="CF15" s="363"/>
      <c r="CG15" s="363"/>
      <c r="CH15" s="363"/>
      <c r="CI15" s="363"/>
      <c r="CJ15" s="363"/>
      <c r="CK15" s="363"/>
      <c r="CL15" s="363"/>
      <c r="CM15" s="363"/>
      <c r="CN15" s="363"/>
      <c r="CO15" s="363"/>
      <c r="CP15" s="363"/>
      <c r="CQ15" s="363"/>
      <c r="CR15" s="363"/>
      <c r="CS15" s="363"/>
      <c r="CT15" s="363"/>
      <c r="CU15" s="363"/>
      <c r="CV15" s="363"/>
      <c r="CW15" s="363"/>
      <c r="CX15" s="363"/>
      <c r="CY15" s="363"/>
      <c r="CZ15" s="363"/>
      <c r="DA15" s="3"/>
      <c r="DB15" s="3"/>
      <c r="DC15" s="3"/>
      <c r="DD15" s="3"/>
    </row>
    <row r="16" spans="1:108" s="4" customFormat="1" ht="30.95" customHeight="1" x14ac:dyDescent="0.3">
      <c r="B16" s="168"/>
      <c r="C16" s="169"/>
      <c r="D16" s="169"/>
      <c r="E16" s="169"/>
      <c r="F16" s="169"/>
      <c r="G16" s="169"/>
      <c r="H16" s="169"/>
      <c r="I16" s="170"/>
      <c r="J16" s="103">
        <f t="shared" si="7"/>
        <v>0</v>
      </c>
      <c r="K16" s="40">
        <v>6</v>
      </c>
      <c r="L16" s="154">
        <v>43561</v>
      </c>
      <c r="M16" s="154"/>
      <c r="N16" s="154"/>
      <c r="O16" s="154"/>
      <c r="P16" s="154"/>
      <c r="Q16" s="155"/>
      <c r="R16" s="156"/>
      <c r="S16" s="156"/>
      <c r="T16" s="157"/>
      <c r="U16" s="158"/>
      <c r="V16" s="158"/>
      <c r="W16" s="155"/>
      <c r="X16" s="139" t="str">
        <f t="shared" si="0"/>
        <v/>
      </c>
      <c r="Y16" s="162" t="str">
        <f t="shared" si="1"/>
        <v/>
      </c>
      <c r="Z16" s="163"/>
      <c r="AA16" s="163"/>
      <c r="AB16" s="164"/>
      <c r="AC16" s="165">
        <v>0</v>
      </c>
      <c r="AD16" s="166"/>
      <c r="AE16" s="167"/>
      <c r="AF16" s="162" t="str">
        <f t="shared" si="2"/>
        <v/>
      </c>
      <c r="AG16" s="163"/>
      <c r="AH16" s="164"/>
      <c r="AI16" s="140"/>
      <c r="AJ16" s="140"/>
      <c r="AK16" s="234"/>
      <c r="AL16" s="234"/>
      <c r="AM16" s="142">
        <f t="shared" si="3"/>
        <v>0</v>
      </c>
      <c r="AN16" s="143">
        <f t="shared" si="4"/>
        <v>0</v>
      </c>
      <c r="AO16" s="231"/>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3"/>
      <c r="BP16" s="94"/>
      <c r="BQ16" s="94"/>
      <c r="BR16" s="94">
        <f t="shared" si="5"/>
        <v>1</v>
      </c>
      <c r="BS16" s="94"/>
      <c r="BT16" s="94"/>
      <c r="BU16" s="94"/>
      <c r="BV16" s="94">
        <f t="shared" si="6"/>
        <v>7</v>
      </c>
      <c r="BW16" s="94"/>
      <c r="BX16" s="94"/>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2"/>
      <c r="DB16" s="2"/>
      <c r="DC16" s="2"/>
      <c r="DD16" s="2"/>
    </row>
    <row r="17" spans="1:108" s="4" customFormat="1" ht="30.95" customHeight="1" x14ac:dyDescent="0.3">
      <c r="B17" s="159" t="s">
        <v>1</v>
      </c>
      <c r="C17" s="160"/>
      <c r="D17" s="160"/>
      <c r="E17" s="160"/>
      <c r="F17" s="160"/>
      <c r="G17" s="160"/>
      <c r="H17" s="160"/>
      <c r="I17" s="161"/>
      <c r="J17" s="103"/>
      <c r="K17" s="40">
        <v>7</v>
      </c>
      <c r="L17" s="154">
        <v>43562</v>
      </c>
      <c r="M17" s="154"/>
      <c r="N17" s="154"/>
      <c r="O17" s="154"/>
      <c r="P17" s="154"/>
      <c r="Q17" s="155"/>
      <c r="R17" s="156"/>
      <c r="S17" s="156"/>
      <c r="T17" s="157"/>
      <c r="U17" s="158"/>
      <c r="V17" s="158"/>
      <c r="W17" s="155"/>
      <c r="X17" s="139" t="str">
        <f t="shared" si="0"/>
        <v/>
      </c>
      <c r="Y17" s="162" t="str">
        <f t="shared" si="1"/>
        <v/>
      </c>
      <c r="Z17" s="163"/>
      <c r="AA17" s="163"/>
      <c r="AB17" s="164"/>
      <c r="AC17" s="165">
        <v>0</v>
      </c>
      <c r="AD17" s="166"/>
      <c r="AE17" s="167"/>
      <c r="AF17" s="162" t="str">
        <f t="shared" si="2"/>
        <v/>
      </c>
      <c r="AG17" s="163"/>
      <c r="AH17" s="164"/>
      <c r="AI17" s="140"/>
      <c r="AJ17" s="140"/>
      <c r="AK17" s="234"/>
      <c r="AL17" s="234"/>
      <c r="AM17" s="142">
        <f t="shared" si="3"/>
        <v>0</v>
      </c>
      <c r="AN17" s="143">
        <f t="shared" si="4"/>
        <v>0</v>
      </c>
      <c r="AO17" s="23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3"/>
      <c r="BP17" s="94"/>
      <c r="BQ17" s="94"/>
      <c r="BR17" s="94">
        <f t="shared" si="5"/>
        <v>1</v>
      </c>
      <c r="BS17" s="94"/>
      <c r="BT17" s="94"/>
      <c r="BU17" s="94"/>
      <c r="BV17" s="94">
        <f t="shared" si="6"/>
        <v>1</v>
      </c>
      <c r="BW17" s="94"/>
      <c r="BX17" s="94"/>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2"/>
      <c r="DB17" s="2"/>
      <c r="DC17" s="2"/>
      <c r="DD17" s="2"/>
    </row>
    <row r="18" spans="1:108" s="4" customFormat="1" ht="30.95" customHeight="1" x14ac:dyDescent="0.2">
      <c r="B18" s="171"/>
      <c r="C18" s="172"/>
      <c r="D18" s="172"/>
      <c r="E18" s="172"/>
      <c r="F18" s="172"/>
      <c r="G18" s="172"/>
      <c r="H18" s="172"/>
      <c r="I18" s="173"/>
      <c r="J18" s="103">
        <f t="shared" si="7"/>
        <v>0</v>
      </c>
      <c r="K18" s="40">
        <v>8</v>
      </c>
      <c r="L18" s="154">
        <v>43563</v>
      </c>
      <c r="M18" s="154"/>
      <c r="N18" s="154"/>
      <c r="O18" s="154"/>
      <c r="P18" s="154"/>
      <c r="Q18" s="155"/>
      <c r="R18" s="156"/>
      <c r="S18" s="156"/>
      <c r="T18" s="157"/>
      <c r="U18" s="158"/>
      <c r="V18" s="158"/>
      <c r="W18" s="155"/>
      <c r="X18" s="139" t="str">
        <f t="shared" si="0"/>
        <v/>
      </c>
      <c r="Y18" s="162" t="str">
        <f t="shared" si="1"/>
        <v/>
      </c>
      <c r="Z18" s="163"/>
      <c r="AA18" s="163"/>
      <c r="AB18" s="164"/>
      <c r="AC18" s="165">
        <v>0</v>
      </c>
      <c r="AD18" s="166"/>
      <c r="AE18" s="167"/>
      <c r="AF18" s="162" t="str">
        <f t="shared" si="2"/>
        <v/>
      </c>
      <c r="AG18" s="163"/>
      <c r="AH18" s="164"/>
      <c r="AI18" s="140"/>
      <c r="AJ18" s="140"/>
      <c r="AK18" s="234"/>
      <c r="AL18" s="234"/>
      <c r="AM18" s="142">
        <f t="shared" si="3"/>
        <v>0</v>
      </c>
      <c r="AN18" s="143">
        <f t="shared" si="4"/>
        <v>0</v>
      </c>
      <c r="AO18" s="23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3"/>
      <c r="BP18" s="94"/>
      <c r="BQ18" s="94"/>
      <c r="BR18" s="94">
        <f t="shared" si="5"/>
        <v>1</v>
      </c>
      <c r="BS18" s="94"/>
      <c r="BT18" s="94"/>
      <c r="BU18" s="94"/>
      <c r="BV18" s="94">
        <f t="shared" si="6"/>
        <v>2</v>
      </c>
      <c r="BW18" s="94"/>
      <c r="BX18" s="94"/>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2"/>
      <c r="DB18" s="2"/>
      <c r="DC18" s="2"/>
      <c r="DD18" s="2"/>
    </row>
    <row r="19" spans="1:108" s="4" customFormat="1" ht="30.95" customHeight="1" x14ac:dyDescent="0.2">
      <c r="B19" s="151"/>
      <c r="C19" s="152"/>
      <c r="D19" s="152"/>
      <c r="E19" s="152"/>
      <c r="F19" s="152"/>
      <c r="G19" s="152"/>
      <c r="H19" s="152"/>
      <c r="I19" s="153"/>
      <c r="J19" s="103"/>
      <c r="K19" s="40">
        <v>9</v>
      </c>
      <c r="L19" s="154">
        <v>43564</v>
      </c>
      <c r="M19" s="154"/>
      <c r="N19" s="154"/>
      <c r="O19" s="154"/>
      <c r="P19" s="154"/>
      <c r="Q19" s="155"/>
      <c r="R19" s="156"/>
      <c r="S19" s="156"/>
      <c r="T19" s="157"/>
      <c r="U19" s="158"/>
      <c r="V19" s="158"/>
      <c r="W19" s="155"/>
      <c r="X19" s="139" t="str">
        <f t="shared" si="0"/>
        <v/>
      </c>
      <c r="Y19" s="162" t="str">
        <f t="shared" si="1"/>
        <v/>
      </c>
      <c r="Z19" s="163"/>
      <c r="AA19" s="163"/>
      <c r="AB19" s="164"/>
      <c r="AC19" s="165">
        <v>0</v>
      </c>
      <c r="AD19" s="166"/>
      <c r="AE19" s="167"/>
      <c r="AF19" s="162" t="str">
        <f t="shared" si="2"/>
        <v/>
      </c>
      <c r="AG19" s="163"/>
      <c r="AH19" s="164"/>
      <c r="AI19" s="140"/>
      <c r="AJ19" s="140"/>
      <c r="AK19" s="234"/>
      <c r="AL19" s="234"/>
      <c r="AM19" s="142">
        <f t="shared" si="3"/>
        <v>0</v>
      </c>
      <c r="AN19" s="143">
        <f t="shared" si="4"/>
        <v>0</v>
      </c>
      <c r="AO19" s="231"/>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3"/>
      <c r="BP19" s="94"/>
      <c r="BQ19" s="94"/>
      <c r="BR19" s="94">
        <f t="shared" si="5"/>
        <v>1</v>
      </c>
      <c r="BS19" s="94"/>
      <c r="BT19" s="94"/>
      <c r="BU19" s="94"/>
      <c r="BV19" s="94">
        <f t="shared" si="6"/>
        <v>3</v>
      </c>
      <c r="BW19" s="94"/>
      <c r="BX19" s="94"/>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2"/>
      <c r="DB19" s="2"/>
      <c r="DC19" s="2"/>
      <c r="DD19" s="2"/>
    </row>
    <row r="20" spans="1:108" s="4" customFormat="1" ht="30.95" customHeight="1" x14ac:dyDescent="0.2">
      <c r="B20" s="151"/>
      <c r="C20" s="152"/>
      <c r="D20" s="152"/>
      <c r="E20" s="152"/>
      <c r="F20" s="152"/>
      <c r="G20" s="152"/>
      <c r="H20" s="152"/>
      <c r="I20" s="153"/>
      <c r="J20" s="103"/>
      <c r="K20" s="40">
        <v>10</v>
      </c>
      <c r="L20" s="154">
        <v>43565</v>
      </c>
      <c r="M20" s="154"/>
      <c r="N20" s="154"/>
      <c r="O20" s="154"/>
      <c r="P20" s="154"/>
      <c r="Q20" s="174"/>
      <c r="R20" s="174"/>
      <c r="S20" s="174"/>
      <c r="T20" s="157"/>
      <c r="U20" s="158"/>
      <c r="V20" s="158"/>
      <c r="W20" s="155"/>
      <c r="X20" s="139" t="str">
        <f t="shared" si="0"/>
        <v/>
      </c>
      <c r="Y20" s="162" t="str">
        <f t="shared" si="1"/>
        <v/>
      </c>
      <c r="Z20" s="163"/>
      <c r="AA20" s="163"/>
      <c r="AB20" s="164"/>
      <c r="AC20" s="165">
        <v>0</v>
      </c>
      <c r="AD20" s="166"/>
      <c r="AE20" s="167"/>
      <c r="AF20" s="162" t="str">
        <f t="shared" si="2"/>
        <v/>
      </c>
      <c r="AG20" s="163"/>
      <c r="AH20" s="164"/>
      <c r="AI20" s="140"/>
      <c r="AJ20" s="140"/>
      <c r="AK20" s="234"/>
      <c r="AL20" s="234"/>
      <c r="AM20" s="142">
        <f t="shared" si="3"/>
        <v>0</v>
      </c>
      <c r="AN20" s="143">
        <f t="shared" si="4"/>
        <v>0</v>
      </c>
      <c r="AO20" s="231"/>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3"/>
      <c r="BP20" s="94"/>
      <c r="BQ20" s="94"/>
      <c r="BR20" s="94">
        <f t="shared" si="5"/>
        <v>1</v>
      </c>
      <c r="BS20" s="94"/>
      <c r="BT20" s="94"/>
      <c r="BU20" s="94"/>
      <c r="BV20" s="94">
        <f t="shared" si="6"/>
        <v>4</v>
      </c>
      <c r="BW20" s="94"/>
      <c r="BX20" s="94"/>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2"/>
      <c r="DB20" s="2"/>
      <c r="DC20" s="2"/>
      <c r="DD20" s="2"/>
    </row>
    <row r="21" spans="1:108" s="4" customFormat="1" ht="30.95" customHeight="1" x14ac:dyDescent="0.2">
      <c r="B21" s="151"/>
      <c r="C21" s="152"/>
      <c r="D21" s="152"/>
      <c r="E21" s="152"/>
      <c r="F21" s="152"/>
      <c r="G21" s="152"/>
      <c r="H21" s="152"/>
      <c r="I21" s="153"/>
      <c r="J21" s="103"/>
      <c r="K21" s="40">
        <v>11</v>
      </c>
      <c r="L21" s="154">
        <v>43566</v>
      </c>
      <c r="M21" s="154"/>
      <c r="N21" s="154"/>
      <c r="O21" s="154"/>
      <c r="P21" s="154"/>
      <c r="Q21" s="155"/>
      <c r="R21" s="156"/>
      <c r="S21" s="156"/>
      <c r="T21" s="157"/>
      <c r="U21" s="158"/>
      <c r="V21" s="158"/>
      <c r="W21" s="155"/>
      <c r="X21" s="139" t="str">
        <f t="shared" si="0"/>
        <v/>
      </c>
      <c r="Y21" s="162" t="str">
        <f t="shared" si="1"/>
        <v/>
      </c>
      <c r="Z21" s="163"/>
      <c r="AA21" s="163"/>
      <c r="AB21" s="164"/>
      <c r="AC21" s="165">
        <v>0</v>
      </c>
      <c r="AD21" s="166"/>
      <c r="AE21" s="167"/>
      <c r="AF21" s="162" t="str">
        <f t="shared" si="2"/>
        <v/>
      </c>
      <c r="AG21" s="163"/>
      <c r="AH21" s="164"/>
      <c r="AI21" s="140"/>
      <c r="AJ21" s="140"/>
      <c r="AK21" s="234"/>
      <c r="AL21" s="234"/>
      <c r="AM21" s="142">
        <f t="shared" si="3"/>
        <v>0</v>
      </c>
      <c r="AN21" s="143">
        <f t="shared" si="4"/>
        <v>0</v>
      </c>
      <c r="AO21" s="231"/>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3"/>
      <c r="BP21" s="94"/>
      <c r="BQ21" s="94"/>
      <c r="BR21" s="94">
        <f t="shared" si="5"/>
        <v>1</v>
      </c>
      <c r="BS21" s="94"/>
      <c r="BT21" s="94"/>
      <c r="BU21" s="94"/>
      <c r="BV21" s="94">
        <f t="shared" si="6"/>
        <v>5</v>
      </c>
      <c r="BW21" s="94"/>
      <c r="BX21" s="94"/>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2"/>
      <c r="DB21" s="2"/>
      <c r="DC21" s="2"/>
      <c r="DD21" s="2"/>
    </row>
    <row r="22" spans="1:108" s="4" customFormat="1" ht="30.95" customHeight="1" x14ac:dyDescent="0.2">
      <c r="B22" s="151"/>
      <c r="C22" s="152"/>
      <c r="D22" s="152"/>
      <c r="E22" s="152"/>
      <c r="F22" s="152"/>
      <c r="G22" s="152"/>
      <c r="H22" s="152"/>
      <c r="I22" s="153"/>
      <c r="J22" s="103"/>
      <c r="K22" s="40">
        <v>12</v>
      </c>
      <c r="L22" s="154">
        <v>43567</v>
      </c>
      <c r="M22" s="154"/>
      <c r="N22" s="154"/>
      <c r="O22" s="154"/>
      <c r="P22" s="154"/>
      <c r="Q22" s="155"/>
      <c r="R22" s="156"/>
      <c r="S22" s="156"/>
      <c r="T22" s="157"/>
      <c r="U22" s="158"/>
      <c r="V22" s="158"/>
      <c r="W22" s="155"/>
      <c r="X22" s="139" t="str">
        <f t="shared" si="0"/>
        <v/>
      </c>
      <c r="Y22" s="162" t="str">
        <f t="shared" si="1"/>
        <v/>
      </c>
      <c r="Z22" s="163"/>
      <c r="AA22" s="163"/>
      <c r="AB22" s="164"/>
      <c r="AC22" s="165">
        <v>0</v>
      </c>
      <c r="AD22" s="166"/>
      <c r="AE22" s="167"/>
      <c r="AF22" s="162" t="str">
        <f t="shared" si="2"/>
        <v/>
      </c>
      <c r="AG22" s="163"/>
      <c r="AH22" s="164"/>
      <c r="AI22" s="140"/>
      <c r="AJ22" s="140"/>
      <c r="AK22" s="234"/>
      <c r="AL22" s="234"/>
      <c r="AM22" s="142">
        <f t="shared" si="3"/>
        <v>0</v>
      </c>
      <c r="AN22" s="143">
        <f t="shared" si="4"/>
        <v>0</v>
      </c>
      <c r="AO22" s="231"/>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3"/>
      <c r="BP22" s="94"/>
      <c r="BQ22" s="94"/>
      <c r="BR22" s="94">
        <f t="shared" si="5"/>
        <v>1</v>
      </c>
      <c r="BS22" s="94"/>
      <c r="BT22" s="94"/>
      <c r="BU22" s="94"/>
      <c r="BV22" s="94">
        <f t="shared" si="6"/>
        <v>6</v>
      </c>
      <c r="BW22" s="94"/>
      <c r="BX22" s="94"/>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2"/>
      <c r="DB22" s="2"/>
      <c r="DC22" s="2"/>
      <c r="DD22" s="2"/>
    </row>
    <row r="23" spans="1:108" s="4" customFormat="1" ht="30.95" customHeight="1" x14ac:dyDescent="0.3">
      <c r="B23" s="396" t="s">
        <v>26</v>
      </c>
      <c r="C23" s="397"/>
      <c r="D23" s="397"/>
      <c r="E23" s="397"/>
      <c r="F23" s="397"/>
      <c r="G23" s="397"/>
      <c r="H23" s="397"/>
      <c r="I23" s="398"/>
      <c r="J23" s="103"/>
      <c r="K23" s="40">
        <v>13</v>
      </c>
      <c r="L23" s="154">
        <v>43568</v>
      </c>
      <c r="M23" s="154"/>
      <c r="N23" s="154"/>
      <c r="O23" s="154"/>
      <c r="P23" s="154"/>
      <c r="Q23" s="155"/>
      <c r="R23" s="156"/>
      <c r="S23" s="156"/>
      <c r="T23" s="157"/>
      <c r="U23" s="158"/>
      <c r="V23" s="158"/>
      <c r="W23" s="155"/>
      <c r="X23" s="139" t="str">
        <f t="shared" si="0"/>
        <v/>
      </c>
      <c r="Y23" s="162" t="str">
        <f t="shared" si="1"/>
        <v/>
      </c>
      <c r="Z23" s="163"/>
      <c r="AA23" s="163"/>
      <c r="AB23" s="164"/>
      <c r="AC23" s="165">
        <v>0</v>
      </c>
      <c r="AD23" s="166"/>
      <c r="AE23" s="167"/>
      <c r="AF23" s="162" t="str">
        <f t="shared" si="2"/>
        <v/>
      </c>
      <c r="AG23" s="163"/>
      <c r="AH23" s="164"/>
      <c r="AI23" s="140"/>
      <c r="AJ23" s="140"/>
      <c r="AK23" s="234"/>
      <c r="AL23" s="234"/>
      <c r="AM23" s="142">
        <f t="shared" si="3"/>
        <v>0</v>
      </c>
      <c r="AN23" s="143">
        <f t="shared" si="4"/>
        <v>0</v>
      </c>
      <c r="AO23" s="231"/>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3"/>
      <c r="BP23" s="94"/>
      <c r="BQ23" s="94"/>
      <c r="BR23" s="94">
        <f t="shared" si="5"/>
        <v>1</v>
      </c>
      <c r="BS23" s="94"/>
      <c r="BT23" s="94"/>
      <c r="BU23" s="94"/>
      <c r="BV23" s="94">
        <f t="shared" si="6"/>
        <v>7</v>
      </c>
      <c r="BW23" s="94"/>
      <c r="BX23" s="94"/>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2"/>
      <c r="DB23" s="2"/>
      <c r="DC23" s="2"/>
      <c r="DD23" s="2"/>
    </row>
    <row r="24" spans="1:108" s="4" customFormat="1" ht="30.95" customHeight="1" x14ac:dyDescent="0.2">
      <c r="B24" s="42" t="s">
        <v>51</v>
      </c>
      <c r="C24" s="362"/>
      <c r="D24" s="362"/>
      <c r="E24" s="362"/>
      <c r="F24" s="43" t="s">
        <v>10</v>
      </c>
      <c r="G24" s="394"/>
      <c r="H24" s="394"/>
      <c r="I24" s="395"/>
      <c r="J24" s="103">
        <f>IF(ISBLANK(C24),0,1)</f>
        <v>0</v>
      </c>
      <c r="K24" s="40">
        <v>14</v>
      </c>
      <c r="L24" s="154">
        <v>43569</v>
      </c>
      <c r="M24" s="154"/>
      <c r="N24" s="154"/>
      <c r="O24" s="154"/>
      <c r="P24" s="154"/>
      <c r="Q24" s="155"/>
      <c r="R24" s="156"/>
      <c r="S24" s="156"/>
      <c r="T24" s="157"/>
      <c r="U24" s="158"/>
      <c r="V24" s="158"/>
      <c r="W24" s="155"/>
      <c r="X24" s="139" t="str">
        <f t="shared" si="0"/>
        <v/>
      </c>
      <c r="Y24" s="162" t="str">
        <f t="shared" si="1"/>
        <v/>
      </c>
      <c r="Z24" s="163"/>
      <c r="AA24" s="163"/>
      <c r="AB24" s="164"/>
      <c r="AC24" s="165">
        <v>0</v>
      </c>
      <c r="AD24" s="166"/>
      <c r="AE24" s="167"/>
      <c r="AF24" s="162" t="str">
        <f t="shared" si="2"/>
        <v/>
      </c>
      <c r="AG24" s="163"/>
      <c r="AH24" s="164"/>
      <c r="AI24" s="140"/>
      <c r="AJ24" s="140"/>
      <c r="AK24" s="234"/>
      <c r="AL24" s="234"/>
      <c r="AM24" s="142">
        <f t="shared" si="3"/>
        <v>0</v>
      </c>
      <c r="AN24" s="143">
        <f t="shared" si="4"/>
        <v>0</v>
      </c>
      <c r="AO24" s="231"/>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3"/>
      <c r="BP24" s="94"/>
      <c r="BQ24" s="94"/>
      <c r="BR24" s="94">
        <f t="shared" si="5"/>
        <v>1</v>
      </c>
      <c r="BS24" s="94"/>
      <c r="BT24" s="94"/>
      <c r="BU24" s="94"/>
      <c r="BV24" s="94">
        <f t="shared" si="6"/>
        <v>1</v>
      </c>
      <c r="BW24" s="94"/>
      <c r="BX24" s="94"/>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2"/>
      <c r="DB24" s="2"/>
      <c r="DC24" s="2"/>
      <c r="DD24" s="2"/>
    </row>
    <row r="25" spans="1:108" s="4" customFormat="1" ht="30.95" customHeight="1" x14ac:dyDescent="0.2">
      <c r="B25" s="151" t="s">
        <v>86</v>
      </c>
      <c r="C25" s="152"/>
      <c r="D25" s="152"/>
      <c r="E25" s="152"/>
      <c r="F25" s="152"/>
      <c r="G25" s="152"/>
      <c r="H25" s="152"/>
      <c r="I25" s="153"/>
      <c r="J25" s="103">
        <f>IF(ISBLANK(G24),0,1)</f>
        <v>0</v>
      </c>
      <c r="K25" s="40">
        <v>15</v>
      </c>
      <c r="L25" s="154">
        <v>43570</v>
      </c>
      <c r="M25" s="154"/>
      <c r="N25" s="154"/>
      <c r="O25" s="154"/>
      <c r="P25" s="154"/>
      <c r="Q25" s="155"/>
      <c r="R25" s="156"/>
      <c r="S25" s="156"/>
      <c r="T25" s="157"/>
      <c r="U25" s="158"/>
      <c r="V25" s="158"/>
      <c r="W25" s="155"/>
      <c r="X25" s="139" t="str">
        <f t="shared" si="0"/>
        <v/>
      </c>
      <c r="Y25" s="162" t="str">
        <f t="shared" si="1"/>
        <v/>
      </c>
      <c r="Z25" s="163"/>
      <c r="AA25" s="163"/>
      <c r="AB25" s="164"/>
      <c r="AC25" s="165">
        <v>0</v>
      </c>
      <c r="AD25" s="166"/>
      <c r="AE25" s="167"/>
      <c r="AF25" s="162" t="str">
        <f t="shared" si="2"/>
        <v/>
      </c>
      <c r="AG25" s="163"/>
      <c r="AH25" s="164"/>
      <c r="AI25" s="140"/>
      <c r="AJ25" s="140"/>
      <c r="AK25" s="234"/>
      <c r="AL25" s="234"/>
      <c r="AM25" s="142">
        <f t="shared" si="3"/>
        <v>0</v>
      </c>
      <c r="AN25" s="143">
        <f t="shared" si="4"/>
        <v>0</v>
      </c>
      <c r="AO25" s="231"/>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3"/>
      <c r="BP25" s="94"/>
      <c r="BQ25" s="94"/>
      <c r="BR25" s="94">
        <f t="shared" si="5"/>
        <v>1</v>
      </c>
      <c r="BS25" s="94"/>
      <c r="BT25" s="94"/>
      <c r="BU25" s="94"/>
      <c r="BV25" s="94">
        <f t="shared" si="6"/>
        <v>2</v>
      </c>
      <c r="BW25" s="94"/>
      <c r="BX25" s="94"/>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2"/>
      <c r="DB25" s="2"/>
      <c r="DC25" s="2"/>
      <c r="DD25" s="2"/>
    </row>
    <row r="26" spans="1:108" s="4" customFormat="1" ht="30.95" customHeight="1" thickBot="1" x14ac:dyDescent="0.25">
      <c r="B26" s="44"/>
      <c r="C26" s="45"/>
      <c r="D26" s="359"/>
      <c r="E26" s="360"/>
      <c r="F26" s="360"/>
      <c r="G26" s="360"/>
      <c r="H26" s="361"/>
      <c r="I26" s="46"/>
      <c r="J26" s="103">
        <f>IF(ISBLANK(D26),0,1)</f>
        <v>0</v>
      </c>
      <c r="K26" s="40">
        <v>16</v>
      </c>
      <c r="L26" s="154">
        <v>43571</v>
      </c>
      <c r="M26" s="154"/>
      <c r="N26" s="154"/>
      <c r="O26" s="154"/>
      <c r="P26" s="154"/>
      <c r="Q26" s="155"/>
      <c r="R26" s="156"/>
      <c r="S26" s="156"/>
      <c r="T26" s="157"/>
      <c r="U26" s="158"/>
      <c r="V26" s="158"/>
      <c r="W26" s="155"/>
      <c r="X26" s="139" t="str">
        <f t="shared" si="0"/>
        <v/>
      </c>
      <c r="Y26" s="162" t="str">
        <f t="shared" si="1"/>
        <v/>
      </c>
      <c r="Z26" s="163"/>
      <c r="AA26" s="163"/>
      <c r="AB26" s="164"/>
      <c r="AC26" s="165">
        <v>0</v>
      </c>
      <c r="AD26" s="166"/>
      <c r="AE26" s="167"/>
      <c r="AF26" s="162" t="str">
        <f t="shared" si="2"/>
        <v/>
      </c>
      <c r="AG26" s="163"/>
      <c r="AH26" s="164"/>
      <c r="AI26" s="140"/>
      <c r="AJ26" s="140"/>
      <c r="AK26" s="234"/>
      <c r="AL26" s="234"/>
      <c r="AM26" s="142">
        <f t="shared" si="3"/>
        <v>0</v>
      </c>
      <c r="AN26" s="143">
        <f t="shared" si="4"/>
        <v>0</v>
      </c>
      <c r="AO26" s="231"/>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3"/>
      <c r="BP26" s="94"/>
      <c r="BQ26" s="94"/>
      <c r="BR26" s="94">
        <f t="shared" si="5"/>
        <v>1</v>
      </c>
      <c r="BS26" s="94"/>
      <c r="BT26" s="94"/>
      <c r="BU26" s="94"/>
      <c r="BV26" s="94">
        <f t="shared" si="6"/>
        <v>3</v>
      </c>
      <c r="BW26" s="94"/>
      <c r="BX26" s="94"/>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2"/>
      <c r="DB26" s="2"/>
      <c r="DC26" s="2"/>
      <c r="DD26" s="2"/>
    </row>
    <row r="27" spans="1:108" s="4" customFormat="1" ht="30.95" customHeight="1" thickTop="1" x14ac:dyDescent="0.2">
      <c r="A27" s="47"/>
      <c r="B27" s="356"/>
      <c r="C27" s="357"/>
      <c r="D27" s="357"/>
      <c r="E27" s="357"/>
      <c r="F27" s="357"/>
      <c r="G27" s="357"/>
      <c r="H27" s="357"/>
      <c r="I27" s="358"/>
      <c r="J27" s="103"/>
      <c r="K27" s="40">
        <v>17</v>
      </c>
      <c r="L27" s="154">
        <v>43572</v>
      </c>
      <c r="M27" s="154"/>
      <c r="N27" s="154"/>
      <c r="O27" s="154"/>
      <c r="P27" s="154"/>
      <c r="Q27" s="174"/>
      <c r="R27" s="174"/>
      <c r="S27" s="174"/>
      <c r="T27" s="157"/>
      <c r="U27" s="158"/>
      <c r="V27" s="158"/>
      <c r="W27" s="155"/>
      <c r="X27" s="139" t="str">
        <f t="shared" si="0"/>
        <v/>
      </c>
      <c r="Y27" s="162" t="str">
        <f t="shared" si="1"/>
        <v/>
      </c>
      <c r="Z27" s="163"/>
      <c r="AA27" s="163"/>
      <c r="AB27" s="164"/>
      <c r="AC27" s="165">
        <v>0</v>
      </c>
      <c r="AD27" s="166"/>
      <c r="AE27" s="167"/>
      <c r="AF27" s="162" t="str">
        <f t="shared" si="2"/>
        <v/>
      </c>
      <c r="AG27" s="163"/>
      <c r="AH27" s="164"/>
      <c r="AI27" s="140"/>
      <c r="AJ27" s="140"/>
      <c r="AK27" s="234"/>
      <c r="AL27" s="234"/>
      <c r="AM27" s="142">
        <f t="shared" si="3"/>
        <v>0</v>
      </c>
      <c r="AN27" s="143">
        <f t="shared" si="4"/>
        <v>0</v>
      </c>
      <c r="AO27" s="231"/>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3"/>
      <c r="BP27" s="94"/>
      <c r="BQ27" s="94"/>
      <c r="BR27" s="94">
        <f t="shared" si="5"/>
        <v>1</v>
      </c>
      <c r="BS27" s="94"/>
      <c r="BT27" s="94"/>
      <c r="BU27" s="94"/>
      <c r="BV27" s="94">
        <f t="shared" si="6"/>
        <v>4</v>
      </c>
      <c r="BW27" s="94"/>
      <c r="BX27" s="94"/>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2"/>
      <c r="DB27" s="2"/>
      <c r="DC27" s="2"/>
      <c r="DD27" s="2"/>
    </row>
    <row r="28" spans="1:108" s="4" customFormat="1" ht="30.95" customHeight="1" x14ac:dyDescent="0.25">
      <c r="A28" s="47"/>
      <c r="B28" s="353" t="s">
        <v>85</v>
      </c>
      <c r="C28" s="354"/>
      <c r="D28" s="354"/>
      <c r="E28" s="354"/>
      <c r="F28" s="354"/>
      <c r="G28" s="354"/>
      <c r="H28" s="354"/>
      <c r="I28" s="355"/>
      <c r="J28" s="103"/>
      <c r="K28" s="40">
        <v>18</v>
      </c>
      <c r="L28" s="154">
        <v>43573</v>
      </c>
      <c r="M28" s="154"/>
      <c r="N28" s="154"/>
      <c r="O28" s="154"/>
      <c r="P28" s="154"/>
      <c r="Q28" s="155"/>
      <c r="R28" s="156"/>
      <c r="S28" s="156"/>
      <c r="T28" s="157"/>
      <c r="U28" s="158"/>
      <c r="V28" s="158"/>
      <c r="W28" s="155"/>
      <c r="X28" s="139" t="str">
        <f t="shared" si="0"/>
        <v/>
      </c>
      <c r="Y28" s="162" t="str">
        <f t="shared" si="1"/>
        <v/>
      </c>
      <c r="Z28" s="163"/>
      <c r="AA28" s="163"/>
      <c r="AB28" s="164"/>
      <c r="AC28" s="165">
        <v>0</v>
      </c>
      <c r="AD28" s="166"/>
      <c r="AE28" s="167"/>
      <c r="AF28" s="162" t="str">
        <f t="shared" si="2"/>
        <v/>
      </c>
      <c r="AG28" s="163"/>
      <c r="AH28" s="164"/>
      <c r="AI28" s="140"/>
      <c r="AJ28" s="140"/>
      <c r="AK28" s="234"/>
      <c r="AL28" s="234"/>
      <c r="AM28" s="142">
        <f t="shared" si="3"/>
        <v>0</v>
      </c>
      <c r="AN28" s="143">
        <f t="shared" si="4"/>
        <v>0</v>
      </c>
      <c r="AO28" s="231"/>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3"/>
      <c r="BP28" s="94"/>
      <c r="BQ28" s="94"/>
      <c r="BR28" s="94">
        <f t="shared" si="5"/>
        <v>1</v>
      </c>
      <c r="BS28" s="94"/>
      <c r="BT28" s="94"/>
      <c r="BU28" s="94"/>
      <c r="BV28" s="94">
        <f t="shared" si="6"/>
        <v>5</v>
      </c>
      <c r="BW28" s="94"/>
      <c r="BX28" s="94"/>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2"/>
      <c r="DB28" s="2"/>
      <c r="DC28" s="2"/>
      <c r="DD28" s="2"/>
    </row>
    <row r="29" spans="1:108" s="4" customFormat="1" ht="30.95" customHeight="1" x14ac:dyDescent="0.2">
      <c r="A29" s="48"/>
      <c r="B29" s="49"/>
      <c r="C29" s="50"/>
      <c r="D29" s="222"/>
      <c r="E29" s="223"/>
      <c r="F29" s="223"/>
      <c r="G29" s="223"/>
      <c r="H29" s="224"/>
      <c r="I29" s="51"/>
      <c r="J29" s="103">
        <f>IF(ISBLANK(D29),0,1)</f>
        <v>0</v>
      </c>
      <c r="K29" s="40">
        <v>19</v>
      </c>
      <c r="L29" s="154">
        <v>43574</v>
      </c>
      <c r="M29" s="154"/>
      <c r="N29" s="154"/>
      <c r="O29" s="154"/>
      <c r="P29" s="154"/>
      <c r="Q29" s="155"/>
      <c r="R29" s="156"/>
      <c r="S29" s="156"/>
      <c r="T29" s="157"/>
      <c r="U29" s="158"/>
      <c r="V29" s="158"/>
      <c r="W29" s="155"/>
      <c r="X29" s="139" t="str">
        <f t="shared" si="0"/>
        <v/>
      </c>
      <c r="Y29" s="162" t="str">
        <f t="shared" si="1"/>
        <v/>
      </c>
      <c r="Z29" s="163"/>
      <c r="AA29" s="163"/>
      <c r="AB29" s="164"/>
      <c r="AC29" s="165">
        <v>0</v>
      </c>
      <c r="AD29" s="166"/>
      <c r="AE29" s="167"/>
      <c r="AF29" s="162" t="str">
        <f t="shared" si="2"/>
        <v/>
      </c>
      <c r="AG29" s="163"/>
      <c r="AH29" s="164"/>
      <c r="AI29" s="140"/>
      <c r="AJ29" s="140"/>
      <c r="AK29" s="234"/>
      <c r="AL29" s="234"/>
      <c r="AM29" s="142">
        <f t="shared" si="3"/>
        <v>0</v>
      </c>
      <c r="AN29" s="143">
        <f t="shared" si="4"/>
        <v>0</v>
      </c>
      <c r="AO29" s="231"/>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3"/>
      <c r="BP29" s="94"/>
      <c r="BQ29" s="94"/>
      <c r="BR29" s="94">
        <f t="shared" si="5"/>
        <v>1</v>
      </c>
      <c r="BS29" s="94"/>
      <c r="BT29" s="94"/>
      <c r="BU29" s="94"/>
      <c r="BV29" s="94">
        <f t="shared" si="6"/>
        <v>6</v>
      </c>
      <c r="BW29" s="94"/>
      <c r="BX29" s="94"/>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c r="CW29" s="342"/>
      <c r="CX29" s="342"/>
      <c r="CY29" s="342"/>
      <c r="CZ29" s="342"/>
      <c r="DA29" s="2"/>
      <c r="DB29" s="2"/>
      <c r="DC29" s="2"/>
      <c r="DD29" s="2"/>
    </row>
    <row r="30" spans="1:108" s="4" customFormat="1" ht="30.95" customHeight="1" x14ac:dyDescent="0.25">
      <c r="B30" s="225" t="s">
        <v>81</v>
      </c>
      <c r="C30" s="226"/>
      <c r="D30" s="226"/>
      <c r="E30" s="226"/>
      <c r="F30" s="226"/>
      <c r="G30" s="226"/>
      <c r="H30" s="226"/>
      <c r="I30" s="227"/>
      <c r="J30" s="103"/>
      <c r="K30" s="40">
        <v>20</v>
      </c>
      <c r="L30" s="154">
        <v>43575</v>
      </c>
      <c r="M30" s="154"/>
      <c r="N30" s="154"/>
      <c r="O30" s="154"/>
      <c r="P30" s="154"/>
      <c r="Q30" s="155"/>
      <c r="R30" s="156"/>
      <c r="S30" s="156"/>
      <c r="T30" s="157"/>
      <c r="U30" s="158"/>
      <c r="V30" s="158"/>
      <c r="W30" s="155"/>
      <c r="X30" s="139" t="str">
        <f t="shared" si="0"/>
        <v/>
      </c>
      <c r="Y30" s="162" t="str">
        <f t="shared" si="1"/>
        <v/>
      </c>
      <c r="Z30" s="163"/>
      <c r="AA30" s="163"/>
      <c r="AB30" s="164"/>
      <c r="AC30" s="165">
        <v>0</v>
      </c>
      <c r="AD30" s="166"/>
      <c r="AE30" s="167"/>
      <c r="AF30" s="162" t="str">
        <f t="shared" si="2"/>
        <v/>
      </c>
      <c r="AG30" s="163"/>
      <c r="AH30" s="164"/>
      <c r="AI30" s="140"/>
      <c r="AJ30" s="140"/>
      <c r="AK30" s="234"/>
      <c r="AL30" s="234"/>
      <c r="AM30" s="142">
        <f t="shared" si="3"/>
        <v>0</v>
      </c>
      <c r="AN30" s="143">
        <f t="shared" si="4"/>
        <v>0</v>
      </c>
      <c r="AO30" s="231"/>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3"/>
      <c r="BP30" s="94"/>
      <c r="BQ30" s="94"/>
      <c r="BR30" s="94">
        <f t="shared" si="5"/>
        <v>1</v>
      </c>
      <c r="BS30" s="94"/>
      <c r="BT30" s="94"/>
      <c r="BU30" s="94"/>
      <c r="BV30" s="94">
        <f t="shared" si="6"/>
        <v>7</v>
      </c>
      <c r="BW30" s="94"/>
      <c r="BX30" s="94"/>
      <c r="BY30" s="342"/>
      <c r="BZ30" s="342"/>
      <c r="CA30" s="342"/>
      <c r="CB30" s="342"/>
      <c r="CC30" s="342"/>
      <c r="CD30" s="342"/>
      <c r="CE30" s="342"/>
      <c r="CF30" s="342"/>
      <c r="CG30" s="342"/>
      <c r="CH30" s="342"/>
      <c r="CI30" s="342"/>
      <c r="CJ30" s="342"/>
      <c r="CK30" s="342"/>
      <c r="CL30" s="342"/>
      <c r="CM30" s="342"/>
      <c r="CN30" s="342"/>
      <c r="CO30" s="342"/>
      <c r="CP30" s="342"/>
      <c r="CQ30" s="342"/>
      <c r="CR30" s="342"/>
      <c r="CS30" s="342"/>
      <c r="CT30" s="342"/>
      <c r="CU30" s="342"/>
      <c r="CV30" s="342"/>
      <c r="CW30" s="342"/>
      <c r="CX30" s="342"/>
      <c r="CY30" s="342"/>
      <c r="CZ30" s="342"/>
      <c r="DA30" s="2"/>
      <c r="DB30" s="2"/>
      <c r="DC30" s="2"/>
      <c r="DD30" s="2"/>
    </row>
    <row r="31" spans="1:108" s="4" customFormat="1" ht="30.95" customHeight="1" x14ac:dyDescent="0.2">
      <c r="B31" s="49"/>
      <c r="C31" s="52"/>
      <c r="D31" s="222"/>
      <c r="E31" s="223"/>
      <c r="F31" s="223"/>
      <c r="G31" s="223"/>
      <c r="H31" s="224"/>
      <c r="I31" s="47"/>
      <c r="J31" s="103">
        <f>IF(ISBLANK(D31),0,1)</f>
        <v>0</v>
      </c>
      <c r="K31" s="40">
        <v>21</v>
      </c>
      <c r="L31" s="154">
        <v>43576</v>
      </c>
      <c r="M31" s="154"/>
      <c r="N31" s="154"/>
      <c r="O31" s="154"/>
      <c r="P31" s="154"/>
      <c r="Q31" s="155"/>
      <c r="R31" s="156"/>
      <c r="S31" s="156"/>
      <c r="T31" s="157"/>
      <c r="U31" s="158"/>
      <c r="V31" s="158"/>
      <c r="W31" s="155"/>
      <c r="X31" s="139" t="str">
        <f t="shared" si="0"/>
        <v/>
      </c>
      <c r="Y31" s="162" t="str">
        <f t="shared" si="1"/>
        <v/>
      </c>
      <c r="Z31" s="163"/>
      <c r="AA31" s="163"/>
      <c r="AB31" s="164"/>
      <c r="AC31" s="165">
        <v>0</v>
      </c>
      <c r="AD31" s="166"/>
      <c r="AE31" s="167"/>
      <c r="AF31" s="162" t="str">
        <f t="shared" si="2"/>
        <v/>
      </c>
      <c r="AG31" s="163"/>
      <c r="AH31" s="164"/>
      <c r="AI31" s="140"/>
      <c r="AJ31" s="140"/>
      <c r="AK31" s="234"/>
      <c r="AL31" s="234"/>
      <c r="AM31" s="142">
        <f t="shared" si="3"/>
        <v>0</v>
      </c>
      <c r="AN31" s="143">
        <f t="shared" si="4"/>
        <v>0</v>
      </c>
      <c r="AO31" s="231"/>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3"/>
      <c r="BP31" s="94"/>
      <c r="BQ31" s="94"/>
      <c r="BR31" s="94">
        <f t="shared" si="5"/>
        <v>1</v>
      </c>
      <c r="BS31" s="94"/>
      <c r="BT31" s="94"/>
      <c r="BU31" s="94"/>
      <c r="BV31" s="94">
        <f t="shared" si="6"/>
        <v>1</v>
      </c>
      <c r="BW31" s="94"/>
      <c r="BX31" s="94"/>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2"/>
      <c r="DB31" s="2"/>
      <c r="DC31" s="2"/>
      <c r="DD31" s="2"/>
    </row>
    <row r="32" spans="1:108" s="4" customFormat="1" ht="37.5" customHeight="1" x14ac:dyDescent="0.2">
      <c r="B32" s="352" t="s">
        <v>82</v>
      </c>
      <c r="C32" s="152"/>
      <c r="D32" s="152"/>
      <c r="E32" s="152"/>
      <c r="F32" s="152"/>
      <c r="G32" s="152"/>
      <c r="H32" s="152"/>
      <c r="I32" s="153"/>
      <c r="J32" s="103"/>
      <c r="K32" s="40">
        <v>22</v>
      </c>
      <c r="L32" s="154">
        <v>43577</v>
      </c>
      <c r="M32" s="154"/>
      <c r="N32" s="154"/>
      <c r="O32" s="154"/>
      <c r="P32" s="154"/>
      <c r="Q32" s="155"/>
      <c r="R32" s="156"/>
      <c r="S32" s="156"/>
      <c r="T32" s="157"/>
      <c r="U32" s="158"/>
      <c r="V32" s="158"/>
      <c r="W32" s="155"/>
      <c r="X32" s="139" t="str">
        <f t="shared" si="0"/>
        <v/>
      </c>
      <c r="Y32" s="162" t="str">
        <f t="shared" si="1"/>
        <v/>
      </c>
      <c r="Z32" s="163"/>
      <c r="AA32" s="163"/>
      <c r="AB32" s="164"/>
      <c r="AC32" s="165">
        <v>0</v>
      </c>
      <c r="AD32" s="166"/>
      <c r="AE32" s="167"/>
      <c r="AF32" s="162" t="str">
        <f t="shared" si="2"/>
        <v/>
      </c>
      <c r="AG32" s="163"/>
      <c r="AH32" s="164"/>
      <c r="AI32" s="140"/>
      <c r="AJ32" s="140"/>
      <c r="AK32" s="234"/>
      <c r="AL32" s="234"/>
      <c r="AM32" s="142">
        <f t="shared" si="3"/>
        <v>0</v>
      </c>
      <c r="AN32" s="143">
        <f t="shared" si="4"/>
        <v>0</v>
      </c>
      <c r="AO32" s="231"/>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3"/>
      <c r="BP32" s="94"/>
      <c r="BQ32" s="94"/>
      <c r="BR32" s="94">
        <f t="shared" si="5"/>
        <v>1</v>
      </c>
      <c r="BS32" s="94"/>
      <c r="BT32" s="94"/>
      <c r="BU32" s="94"/>
      <c r="BV32" s="94">
        <f t="shared" si="6"/>
        <v>2</v>
      </c>
      <c r="BW32" s="94"/>
      <c r="BX32" s="94"/>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2"/>
      <c r="DB32" s="2"/>
      <c r="DC32" s="2"/>
      <c r="DD32" s="2"/>
    </row>
    <row r="33" spans="1:108" s="4" customFormat="1" ht="30.95" customHeight="1" thickBot="1" x14ac:dyDescent="0.25">
      <c r="B33" s="44"/>
      <c r="C33" s="53"/>
      <c r="D33" s="349">
        <f>D29-D31</f>
        <v>0</v>
      </c>
      <c r="E33" s="350"/>
      <c r="F33" s="350"/>
      <c r="G33" s="350"/>
      <c r="H33" s="351"/>
      <c r="I33" s="54"/>
      <c r="J33" s="103"/>
      <c r="K33" s="40">
        <v>23</v>
      </c>
      <c r="L33" s="154">
        <v>43578</v>
      </c>
      <c r="M33" s="154"/>
      <c r="N33" s="154"/>
      <c r="O33" s="154"/>
      <c r="P33" s="154"/>
      <c r="Q33" s="155"/>
      <c r="R33" s="156"/>
      <c r="S33" s="156"/>
      <c r="T33" s="157"/>
      <c r="U33" s="158"/>
      <c r="V33" s="158"/>
      <c r="W33" s="155"/>
      <c r="X33" s="139" t="str">
        <f t="shared" si="0"/>
        <v/>
      </c>
      <c r="Y33" s="162" t="str">
        <f t="shared" si="1"/>
        <v/>
      </c>
      <c r="Z33" s="163"/>
      <c r="AA33" s="163"/>
      <c r="AB33" s="164"/>
      <c r="AC33" s="165">
        <v>0</v>
      </c>
      <c r="AD33" s="166"/>
      <c r="AE33" s="167"/>
      <c r="AF33" s="162" t="str">
        <f t="shared" si="2"/>
        <v/>
      </c>
      <c r="AG33" s="163"/>
      <c r="AH33" s="164"/>
      <c r="AI33" s="140"/>
      <c r="AJ33" s="140"/>
      <c r="AK33" s="234"/>
      <c r="AL33" s="234"/>
      <c r="AM33" s="142">
        <f t="shared" si="3"/>
        <v>0</v>
      </c>
      <c r="AN33" s="143">
        <f t="shared" si="4"/>
        <v>0</v>
      </c>
      <c r="AO33" s="231"/>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3"/>
      <c r="BP33" s="94"/>
      <c r="BQ33" s="94"/>
      <c r="BR33" s="94">
        <f t="shared" si="5"/>
        <v>1</v>
      </c>
      <c r="BS33" s="94"/>
      <c r="BT33" s="94"/>
      <c r="BU33" s="94"/>
      <c r="BV33" s="94">
        <f t="shared" si="6"/>
        <v>3</v>
      </c>
      <c r="BW33" s="94"/>
      <c r="BX33" s="94"/>
      <c r="BY33" s="94"/>
      <c r="BZ33" s="94"/>
      <c r="CA33" s="94"/>
      <c r="CB33" s="94"/>
      <c r="CC33" s="94"/>
      <c r="CD33" s="94"/>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row>
    <row r="34" spans="1:108" s="4" customFormat="1" ht="30.95" customHeight="1" thickTop="1" x14ac:dyDescent="0.2">
      <c r="B34" s="343" t="s">
        <v>58</v>
      </c>
      <c r="C34" s="344"/>
      <c r="D34" s="344"/>
      <c r="E34" s="344"/>
      <c r="F34" s="344"/>
      <c r="G34" s="344"/>
      <c r="H34" s="344"/>
      <c r="I34" s="345"/>
      <c r="J34" s="103"/>
      <c r="K34" s="40">
        <v>24</v>
      </c>
      <c r="L34" s="154">
        <v>43579</v>
      </c>
      <c r="M34" s="154"/>
      <c r="N34" s="154"/>
      <c r="O34" s="154"/>
      <c r="P34" s="154"/>
      <c r="Q34" s="174"/>
      <c r="R34" s="174"/>
      <c r="S34" s="174"/>
      <c r="T34" s="157"/>
      <c r="U34" s="158"/>
      <c r="V34" s="158"/>
      <c r="W34" s="155"/>
      <c r="X34" s="139" t="str">
        <f t="shared" si="0"/>
        <v/>
      </c>
      <c r="Y34" s="162" t="str">
        <f t="shared" si="1"/>
        <v/>
      </c>
      <c r="Z34" s="163"/>
      <c r="AA34" s="163"/>
      <c r="AB34" s="164"/>
      <c r="AC34" s="165">
        <v>0</v>
      </c>
      <c r="AD34" s="166"/>
      <c r="AE34" s="167"/>
      <c r="AF34" s="162" t="str">
        <f t="shared" si="2"/>
        <v/>
      </c>
      <c r="AG34" s="163"/>
      <c r="AH34" s="164"/>
      <c r="AI34" s="140"/>
      <c r="AJ34" s="140"/>
      <c r="AK34" s="234"/>
      <c r="AL34" s="234"/>
      <c r="AM34" s="142">
        <f t="shared" si="3"/>
        <v>0</v>
      </c>
      <c r="AN34" s="143">
        <f t="shared" si="4"/>
        <v>0</v>
      </c>
      <c r="AO34" s="231"/>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3"/>
      <c r="BP34" s="94"/>
      <c r="BQ34" s="94"/>
      <c r="BR34" s="94">
        <f t="shared" si="5"/>
        <v>1</v>
      </c>
      <c r="BS34" s="94"/>
      <c r="BT34" s="94"/>
      <c r="BU34" s="94"/>
      <c r="BV34" s="94">
        <f t="shared" si="6"/>
        <v>4</v>
      </c>
      <c r="BW34" s="94"/>
      <c r="BX34" s="94"/>
      <c r="BY34" s="94"/>
      <c r="BZ34" s="94"/>
      <c r="CA34" s="94"/>
      <c r="CB34" s="94"/>
      <c r="CC34" s="94"/>
      <c r="CD34" s="94"/>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row>
    <row r="35" spans="1:108" s="4" customFormat="1" ht="30.95" customHeight="1" x14ac:dyDescent="0.2">
      <c r="B35" s="346"/>
      <c r="C35" s="347"/>
      <c r="D35" s="347"/>
      <c r="E35" s="347"/>
      <c r="F35" s="347"/>
      <c r="G35" s="347"/>
      <c r="H35" s="347"/>
      <c r="I35" s="348"/>
      <c r="J35" s="103"/>
      <c r="K35" s="40">
        <v>25</v>
      </c>
      <c r="L35" s="154">
        <v>43580</v>
      </c>
      <c r="M35" s="154"/>
      <c r="N35" s="154"/>
      <c r="O35" s="154"/>
      <c r="P35" s="154"/>
      <c r="Q35" s="155"/>
      <c r="R35" s="156"/>
      <c r="S35" s="156"/>
      <c r="T35" s="157"/>
      <c r="U35" s="158"/>
      <c r="V35" s="158"/>
      <c r="W35" s="155"/>
      <c r="X35" s="139" t="str">
        <f t="shared" si="0"/>
        <v/>
      </c>
      <c r="Y35" s="162" t="str">
        <f t="shared" si="1"/>
        <v/>
      </c>
      <c r="Z35" s="163"/>
      <c r="AA35" s="163"/>
      <c r="AB35" s="164"/>
      <c r="AC35" s="165">
        <v>0</v>
      </c>
      <c r="AD35" s="166"/>
      <c r="AE35" s="167"/>
      <c r="AF35" s="162" t="str">
        <f t="shared" si="2"/>
        <v/>
      </c>
      <c r="AG35" s="163"/>
      <c r="AH35" s="164"/>
      <c r="AI35" s="140"/>
      <c r="AJ35" s="140"/>
      <c r="AK35" s="234"/>
      <c r="AL35" s="234"/>
      <c r="AM35" s="142">
        <f t="shared" si="3"/>
        <v>0</v>
      </c>
      <c r="AN35" s="143">
        <f t="shared" si="4"/>
        <v>0</v>
      </c>
      <c r="AO35" s="231"/>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3"/>
      <c r="BP35" s="94"/>
      <c r="BQ35" s="94"/>
      <c r="BR35" s="94">
        <f t="shared" si="5"/>
        <v>1</v>
      </c>
      <c r="BS35" s="94"/>
      <c r="BT35" s="94"/>
      <c r="BU35" s="94"/>
      <c r="BV35" s="94">
        <f t="shared" si="6"/>
        <v>5</v>
      </c>
      <c r="BW35" s="94"/>
      <c r="BX35" s="94"/>
      <c r="BY35" s="94"/>
      <c r="BZ35" s="94"/>
      <c r="CA35" s="94"/>
      <c r="CB35" s="94"/>
      <c r="CC35" s="94"/>
      <c r="CD35" s="94"/>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row>
    <row r="36" spans="1:108" s="4" customFormat="1" ht="30.95" customHeight="1" x14ac:dyDescent="0.2">
      <c r="A36" s="56"/>
      <c r="B36" s="57">
        <v>1</v>
      </c>
      <c r="C36" s="339"/>
      <c r="D36" s="340"/>
      <c r="E36" s="340"/>
      <c r="F36" s="340"/>
      <c r="G36" s="340"/>
      <c r="H36" s="341"/>
      <c r="I36" s="58"/>
      <c r="J36" s="103">
        <f>IF(ISBLANK(C36),0,1)</f>
        <v>0</v>
      </c>
      <c r="K36" s="40">
        <v>26</v>
      </c>
      <c r="L36" s="154">
        <v>43581</v>
      </c>
      <c r="M36" s="154"/>
      <c r="N36" s="154"/>
      <c r="O36" s="154"/>
      <c r="P36" s="154"/>
      <c r="Q36" s="155"/>
      <c r="R36" s="156"/>
      <c r="S36" s="156"/>
      <c r="T36" s="157"/>
      <c r="U36" s="158"/>
      <c r="V36" s="158"/>
      <c r="W36" s="155"/>
      <c r="X36" s="139" t="str">
        <f t="shared" si="0"/>
        <v/>
      </c>
      <c r="Y36" s="162" t="str">
        <f t="shared" si="1"/>
        <v/>
      </c>
      <c r="Z36" s="163"/>
      <c r="AA36" s="163"/>
      <c r="AB36" s="164"/>
      <c r="AC36" s="165">
        <v>0</v>
      </c>
      <c r="AD36" s="166"/>
      <c r="AE36" s="167"/>
      <c r="AF36" s="162" t="str">
        <f t="shared" si="2"/>
        <v/>
      </c>
      <c r="AG36" s="163"/>
      <c r="AH36" s="164"/>
      <c r="AI36" s="140"/>
      <c r="AJ36" s="140"/>
      <c r="AK36" s="234"/>
      <c r="AL36" s="234"/>
      <c r="AM36" s="142">
        <f t="shared" si="3"/>
        <v>0</v>
      </c>
      <c r="AN36" s="143">
        <f t="shared" si="4"/>
        <v>0</v>
      </c>
      <c r="AO36" s="231"/>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3"/>
      <c r="BP36" s="94"/>
      <c r="BQ36" s="94"/>
      <c r="BR36" s="94">
        <f t="shared" si="5"/>
        <v>1</v>
      </c>
      <c r="BS36" s="94"/>
      <c r="BT36" s="94"/>
      <c r="BU36" s="94"/>
      <c r="BV36" s="94">
        <f t="shared" si="6"/>
        <v>6</v>
      </c>
      <c r="BW36" s="94"/>
      <c r="BX36" s="94"/>
      <c r="BY36" s="94"/>
      <c r="BZ36" s="94"/>
      <c r="CA36" s="94"/>
      <c r="CB36" s="94"/>
      <c r="CC36" s="94"/>
      <c r="CD36" s="94"/>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row>
    <row r="37" spans="1:108" s="4" customFormat="1" ht="30.95" customHeight="1" thickBot="1" x14ac:dyDescent="0.25">
      <c r="A37" s="47"/>
      <c r="B37" s="59">
        <v>2</v>
      </c>
      <c r="C37" s="334"/>
      <c r="D37" s="335"/>
      <c r="E37" s="335"/>
      <c r="F37" s="335"/>
      <c r="G37" s="335"/>
      <c r="H37" s="336"/>
      <c r="I37" s="60"/>
      <c r="J37" s="103">
        <f>IF(ISBLANK(C37),0,1)</f>
        <v>0</v>
      </c>
      <c r="K37" s="40">
        <v>27</v>
      </c>
      <c r="L37" s="154">
        <v>43582</v>
      </c>
      <c r="M37" s="154"/>
      <c r="N37" s="154"/>
      <c r="O37" s="154"/>
      <c r="P37" s="154"/>
      <c r="Q37" s="155"/>
      <c r="R37" s="156"/>
      <c r="S37" s="156"/>
      <c r="T37" s="157"/>
      <c r="U37" s="158"/>
      <c r="V37" s="158"/>
      <c r="W37" s="155"/>
      <c r="X37" s="139" t="str">
        <f t="shared" si="0"/>
        <v/>
      </c>
      <c r="Y37" s="162" t="str">
        <f t="shared" si="1"/>
        <v/>
      </c>
      <c r="Z37" s="163"/>
      <c r="AA37" s="163"/>
      <c r="AB37" s="164"/>
      <c r="AC37" s="165">
        <v>0</v>
      </c>
      <c r="AD37" s="166"/>
      <c r="AE37" s="167"/>
      <c r="AF37" s="162" t="str">
        <f t="shared" si="2"/>
        <v/>
      </c>
      <c r="AG37" s="163"/>
      <c r="AH37" s="164"/>
      <c r="AI37" s="140"/>
      <c r="AJ37" s="140"/>
      <c r="AK37" s="234"/>
      <c r="AL37" s="234"/>
      <c r="AM37" s="142">
        <f t="shared" si="3"/>
        <v>0</v>
      </c>
      <c r="AN37" s="143">
        <f t="shared" si="4"/>
        <v>0</v>
      </c>
      <c r="AO37" s="231"/>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3"/>
      <c r="BP37" s="94"/>
      <c r="BQ37" s="94"/>
      <c r="BR37" s="94">
        <f t="shared" si="5"/>
        <v>1</v>
      </c>
      <c r="BS37" s="94"/>
      <c r="BT37" s="94"/>
      <c r="BU37" s="94"/>
      <c r="BV37" s="94">
        <f t="shared" si="6"/>
        <v>7</v>
      </c>
      <c r="BW37" s="94"/>
      <c r="BX37" s="94"/>
      <c r="BY37" s="94"/>
      <c r="BZ37" s="94"/>
      <c r="CA37" s="94"/>
      <c r="CB37" s="94"/>
      <c r="CC37" s="94"/>
      <c r="CD37" s="94"/>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row>
    <row r="38" spans="1:108" s="4" customFormat="1" ht="30.95" customHeight="1" thickTop="1" x14ac:dyDescent="0.2">
      <c r="B38" s="337"/>
      <c r="C38" s="211"/>
      <c r="D38" s="211"/>
      <c r="E38" s="211"/>
      <c r="F38" s="211"/>
      <c r="G38" s="211"/>
      <c r="H38" s="211"/>
      <c r="I38" s="338"/>
      <c r="J38" s="103"/>
      <c r="K38" s="40">
        <v>28</v>
      </c>
      <c r="L38" s="154">
        <v>43583</v>
      </c>
      <c r="M38" s="154"/>
      <c r="N38" s="154"/>
      <c r="O38" s="154"/>
      <c r="P38" s="154"/>
      <c r="Q38" s="155"/>
      <c r="R38" s="156"/>
      <c r="S38" s="156"/>
      <c r="T38" s="157"/>
      <c r="U38" s="158"/>
      <c r="V38" s="158"/>
      <c r="W38" s="155"/>
      <c r="X38" s="139" t="str">
        <f t="shared" si="0"/>
        <v/>
      </c>
      <c r="Y38" s="162" t="str">
        <f t="shared" si="1"/>
        <v/>
      </c>
      <c r="Z38" s="163"/>
      <c r="AA38" s="163"/>
      <c r="AB38" s="164"/>
      <c r="AC38" s="165">
        <v>0</v>
      </c>
      <c r="AD38" s="166"/>
      <c r="AE38" s="167"/>
      <c r="AF38" s="162" t="str">
        <f t="shared" si="2"/>
        <v/>
      </c>
      <c r="AG38" s="163"/>
      <c r="AH38" s="164"/>
      <c r="AI38" s="140"/>
      <c r="AJ38" s="140"/>
      <c r="AK38" s="234"/>
      <c r="AL38" s="234"/>
      <c r="AM38" s="142">
        <f t="shared" si="3"/>
        <v>0</v>
      </c>
      <c r="AN38" s="143">
        <f t="shared" si="4"/>
        <v>0</v>
      </c>
      <c r="AO38" s="231"/>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3"/>
      <c r="BP38" s="94"/>
      <c r="BQ38" s="94"/>
      <c r="BR38" s="94">
        <f t="shared" si="5"/>
        <v>1</v>
      </c>
      <c r="BS38" s="94"/>
      <c r="BT38" s="94"/>
      <c r="BU38" s="94"/>
      <c r="BV38" s="94">
        <f t="shared" si="6"/>
        <v>1</v>
      </c>
      <c r="BW38" s="94"/>
      <c r="BX38" s="94"/>
      <c r="BY38" s="94"/>
      <c r="BZ38" s="94"/>
      <c r="CA38" s="94"/>
      <c r="CB38" s="94"/>
      <c r="CC38" s="94"/>
      <c r="CD38" s="94"/>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row>
    <row r="39" spans="1:108" s="4" customFormat="1" ht="30.95" customHeight="1" x14ac:dyDescent="0.2">
      <c r="A39" s="58"/>
      <c r="B39" s="61"/>
      <c r="C39" s="299"/>
      <c r="D39" s="299"/>
      <c r="E39" s="299"/>
      <c r="F39" s="299"/>
      <c r="G39" s="61"/>
      <c r="H39" s="299"/>
      <c r="I39" s="300"/>
      <c r="J39" s="103"/>
      <c r="K39" s="40">
        <v>29</v>
      </c>
      <c r="L39" s="154">
        <v>43584</v>
      </c>
      <c r="M39" s="154"/>
      <c r="N39" s="154"/>
      <c r="O39" s="154"/>
      <c r="P39" s="154"/>
      <c r="Q39" s="155"/>
      <c r="R39" s="156"/>
      <c r="S39" s="156"/>
      <c r="T39" s="157"/>
      <c r="U39" s="158"/>
      <c r="V39" s="158"/>
      <c r="W39" s="155"/>
      <c r="X39" s="139" t="str">
        <f t="shared" si="0"/>
        <v/>
      </c>
      <c r="Y39" s="162" t="str">
        <f t="shared" si="1"/>
        <v/>
      </c>
      <c r="Z39" s="163"/>
      <c r="AA39" s="163"/>
      <c r="AB39" s="164"/>
      <c r="AC39" s="165">
        <v>4.1666666666666664E-2</v>
      </c>
      <c r="AD39" s="166"/>
      <c r="AE39" s="167"/>
      <c r="AF39" s="162" t="str">
        <f t="shared" si="2"/>
        <v/>
      </c>
      <c r="AG39" s="163"/>
      <c r="AH39" s="164"/>
      <c r="AI39" s="140"/>
      <c r="AJ39" s="140"/>
      <c r="AK39" s="234"/>
      <c r="AL39" s="234"/>
      <c r="AM39" s="142">
        <f t="shared" si="3"/>
        <v>0</v>
      </c>
      <c r="AN39" s="143">
        <f t="shared" si="4"/>
        <v>0</v>
      </c>
      <c r="AO39" s="231"/>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3"/>
      <c r="BP39" s="94"/>
      <c r="BQ39" s="94"/>
      <c r="BR39" s="94">
        <f t="shared" si="5"/>
        <v>1</v>
      </c>
      <c r="BS39" s="94"/>
      <c r="BT39" s="94"/>
      <c r="BU39" s="94"/>
      <c r="BV39" s="94">
        <f t="shared" si="6"/>
        <v>2</v>
      </c>
      <c r="BW39" s="94"/>
      <c r="BX39" s="94"/>
      <c r="BY39" s="94"/>
      <c r="BZ39" s="94"/>
      <c r="CA39" s="94"/>
      <c r="CB39" s="94"/>
      <c r="CC39" s="94"/>
      <c r="CD39" s="94"/>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row>
    <row r="40" spans="1:108" s="4" customFormat="1" ht="30.95" customHeight="1" x14ac:dyDescent="0.25">
      <c r="B40" s="331" t="s">
        <v>46</v>
      </c>
      <c r="C40" s="332"/>
      <c r="D40" s="332"/>
      <c r="E40" s="332"/>
      <c r="F40" s="332"/>
      <c r="G40" s="332"/>
      <c r="H40" s="332"/>
      <c r="I40" s="333"/>
      <c r="J40" s="103"/>
      <c r="K40" s="40">
        <v>30</v>
      </c>
      <c r="L40" s="154">
        <v>43585</v>
      </c>
      <c r="M40" s="154"/>
      <c r="N40" s="154"/>
      <c r="O40" s="154"/>
      <c r="P40" s="154"/>
      <c r="Q40" s="155"/>
      <c r="R40" s="156"/>
      <c r="S40" s="156"/>
      <c r="T40" s="157"/>
      <c r="U40" s="158"/>
      <c r="V40" s="158"/>
      <c r="W40" s="155"/>
      <c r="X40" s="139" t="str">
        <f t="shared" si="0"/>
        <v/>
      </c>
      <c r="Y40" s="162" t="str">
        <f t="shared" si="1"/>
        <v/>
      </c>
      <c r="Z40" s="163"/>
      <c r="AA40" s="163"/>
      <c r="AB40" s="164"/>
      <c r="AC40" s="165">
        <v>0</v>
      </c>
      <c r="AD40" s="166"/>
      <c r="AE40" s="167"/>
      <c r="AF40" s="162" t="str">
        <f t="shared" si="2"/>
        <v/>
      </c>
      <c r="AG40" s="163"/>
      <c r="AH40" s="164"/>
      <c r="AI40" s="140"/>
      <c r="AJ40" s="140"/>
      <c r="AK40" s="234"/>
      <c r="AL40" s="234"/>
      <c r="AM40" s="142">
        <f t="shared" si="3"/>
        <v>0</v>
      </c>
      <c r="AN40" s="143">
        <f t="shared" si="4"/>
        <v>0</v>
      </c>
      <c r="AO40" s="231"/>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3"/>
      <c r="BP40" s="94"/>
      <c r="BQ40" s="94"/>
      <c r="BR40" s="94">
        <f t="shared" si="5"/>
        <v>1</v>
      </c>
      <c r="BS40" s="94"/>
      <c r="BT40" s="94"/>
      <c r="BU40" s="94"/>
      <c r="BV40" s="94">
        <f t="shared" si="6"/>
        <v>3</v>
      </c>
      <c r="BW40" s="94"/>
      <c r="BX40" s="94"/>
      <c r="BY40" s="94"/>
      <c r="BZ40" s="94"/>
      <c r="CA40" s="94"/>
      <c r="CB40" s="94"/>
      <c r="CC40" s="94"/>
      <c r="CD40" s="94"/>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row>
    <row r="41" spans="1:108" s="4" customFormat="1" ht="30.95" customHeight="1" x14ac:dyDescent="0.2">
      <c r="A41" s="62"/>
      <c r="B41" s="63"/>
      <c r="C41" s="64"/>
      <c r="D41" s="328"/>
      <c r="E41" s="329"/>
      <c r="F41" s="329"/>
      <c r="G41" s="329"/>
      <c r="H41" s="330"/>
      <c r="I41" s="65"/>
      <c r="J41" s="103">
        <f>IF(ISBLANK(D41),0,1)</f>
        <v>0</v>
      </c>
      <c r="K41" s="66">
        <v>31</v>
      </c>
      <c r="L41" s="154">
        <v>43586</v>
      </c>
      <c r="M41" s="154"/>
      <c r="N41" s="154"/>
      <c r="O41" s="154"/>
      <c r="P41" s="154"/>
      <c r="Q41" s="174"/>
      <c r="R41" s="174"/>
      <c r="S41" s="174"/>
      <c r="T41" s="157"/>
      <c r="U41" s="158"/>
      <c r="V41" s="158"/>
      <c r="W41" s="155"/>
      <c r="X41" s="139" t="str">
        <f t="shared" si="0"/>
        <v/>
      </c>
      <c r="Y41" s="162" t="str">
        <f t="shared" si="1"/>
        <v/>
      </c>
      <c r="Z41" s="163"/>
      <c r="AA41" s="163"/>
      <c r="AB41" s="164"/>
      <c r="AC41" s="165">
        <v>0</v>
      </c>
      <c r="AD41" s="166"/>
      <c r="AE41" s="167"/>
      <c r="AF41" s="162" t="str">
        <f t="shared" si="2"/>
        <v/>
      </c>
      <c r="AG41" s="163"/>
      <c r="AH41" s="164"/>
      <c r="AI41" s="140"/>
      <c r="AJ41" s="140"/>
      <c r="AK41" s="234"/>
      <c r="AL41" s="234"/>
      <c r="AM41" s="142">
        <f t="shared" si="3"/>
        <v>0</v>
      </c>
      <c r="AN41" s="143">
        <f t="shared" si="4"/>
        <v>0</v>
      </c>
      <c r="AO41" s="231"/>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3"/>
      <c r="BP41" s="94"/>
      <c r="BQ41" s="94"/>
      <c r="BR41" s="94">
        <f t="shared" si="5"/>
        <v>1</v>
      </c>
      <c r="BS41" s="94"/>
      <c r="BT41" s="94"/>
      <c r="BU41" s="94"/>
      <c r="BV41" s="94">
        <f t="shared" si="6"/>
        <v>4</v>
      </c>
      <c r="BW41" s="94"/>
      <c r="BX41" s="94"/>
      <c r="BY41" s="94"/>
      <c r="BZ41" s="94"/>
      <c r="CA41" s="94"/>
      <c r="CB41" s="94"/>
      <c r="CC41" s="94"/>
      <c r="CD41" s="94"/>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row>
    <row r="42" spans="1:108" s="4" customFormat="1" ht="30" customHeight="1" x14ac:dyDescent="0.2">
      <c r="A42" s="62"/>
      <c r="B42" s="1"/>
      <c r="C42" s="1"/>
      <c r="D42" s="1"/>
      <c r="E42" s="1"/>
      <c r="F42" s="1"/>
      <c r="G42" s="1"/>
      <c r="H42" s="1"/>
      <c r="I42" s="1"/>
      <c r="J42" s="104">
        <f>SUM(J11:J41)</f>
        <v>0</v>
      </c>
      <c r="K42" s="104">
        <f>J42+F5</f>
        <v>0</v>
      </c>
      <c r="L42" s="96"/>
      <c r="M42" s="96"/>
      <c r="N42" s="96"/>
      <c r="O42" s="96"/>
      <c r="P42" s="96"/>
      <c r="Q42" s="110"/>
      <c r="R42" s="110"/>
      <c r="S42" s="110"/>
      <c r="T42" s="110"/>
      <c r="U42" s="110"/>
      <c r="V42" s="110"/>
      <c r="W42" s="110"/>
      <c r="X42" s="110"/>
      <c r="Y42" s="97"/>
      <c r="Z42" s="97"/>
      <c r="AA42" s="97"/>
      <c r="AB42" s="98"/>
      <c r="AC42" s="98"/>
      <c r="AD42" s="98"/>
      <c r="AE42" s="98"/>
      <c r="AF42" s="97"/>
      <c r="AG42" s="111"/>
      <c r="AH42" s="108">
        <f>SUM(AH43:AH44)+AI44</f>
        <v>1</v>
      </c>
      <c r="AI42" s="114"/>
      <c r="AJ42" s="112"/>
      <c r="AK42" s="98"/>
      <c r="AL42" s="109"/>
      <c r="AM42" s="99"/>
      <c r="AN42" s="99"/>
      <c r="AO42" s="99"/>
      <c r="AP42" s="99"/>
      <c r="AQ42" s="99"/>
      <c r="AR42" s="100"/>
      <c r="AS42" s="101"/>
      <c r="AT42" s="101"/>
      <c r="AU42" s="101"/>
      <c r="AV42" s="101"/>
      <c r="AW42" s="101"/>
      <c r="AX42" s="101"/>
      <c r="AY42" s="101"/>
      <c r="AZ42" s="102"/>
      <c r="BA42" s="102"/>
      <c r="BB42" s="102"/>
      <c r="BC42" s="102"/>
      <c r="BD42" s="102"/>
      <c r="BE42" s="102"/>
      <c r="BF42" s="102"/>
      <c r="BG42" s="102"/>
      <c r="BH42" s="102"/>
      <c r="BI42" s="102"/>
      <c r="BJ42" s="102"/>
      <c r="BK42" s="102"/>
      <c r="BL42" s="102"/>
      <c r="BM42" s="102"/>
      <c r="BN42" s="102"/>
      <c r="BO42" s="102"/>
    </row>
    <row r="43" spans="1:108" s="4" customFormat="1" ht="25.5" customHeight="1" x14ac:dyDescent="0.2">
      <c r="A43" s="62"/>
      <c r="B43" s="1"/>
      <c r="C43" s="1"/>
      <c r="D43" s="1"/>
      <c r="E43" s="1"/>
      <c r="F43" s="1"/>
      <c r="G43" s="1"/>
      <c r="H43" s="1"/>
      <c r="I43" s="1"/>
      <c r="J43" s="1"/>
      <c r="K43" s="392" t="s">
        <v>62</v>
      </c>
      <c r="L43" s="393"/>
      <c r="M43" s="393"/>
      <c r="N43" s="393"/>
      <c r="O43" s="393"/>
      <c r="P43" s="393"/>
      <c r="Q43" s="393"/>
      <c r="R43" s="393"/>
      <c r="S43" s="393"/>
      <c r="T43" s="393"/>
      <c r="U43" s="393"/>
      <c r="V43" s="393"/>
      <c r="W43" s="393"/>
      <c r="X43" s="393"/>
      <c r="Y43" s="393"/>
      <c r="Z43" s="393"/>
      <c r="AA43" s="403" t="str">
        <f>IF(COUNTA(D41,C37,C36,D31,D29,D26,C24,G24,B18,B16,B13,B11,M4,T4,AF4,AQ4,BD4)=17,"תקין","לא תקין")</f>
        <v>לא תקין</v>
      </c>
      <c r="AB43" s="404"/>
      <c r="AC43" s="404"/>
      <c r="AD43" s="404"/>
      <c r="AE43" s="405"/>
      <c r="AF43" s="97"/>
      <c r="AG43" s="111"/>
      <c r="AH43" s="108">
        <f>IF(AA43="תקין",1,0)</f>
        <v>0</v>
      </c>
      <c r="AI43" s="115"/>
      <c r="AJ43" s="111"/>
      <c r="AK43" s="98"/>
      <c r="AL43" s="228" t="s">
        <v>73</v>
      </c>
      <c r="AM43" s="229"/>
      <c r="AN43" s="229"/>
      <c r="AO43" s="229"/>
      <c r="AP43" s="230"/>
      <c r="AQ43" s="228">
        <f>SUM(AN9:AN41)</f>
        <v>0</v>
      </c>
      <c r="AR43" s="229"/>
      <c r="AS43" s="229"/>
      <c r="AT43" s="229"/>
      <c r="AU43" s="98"/>
      <c r="AV43" s="98"/>
      <c r="AW43" s="98"/>
      <c r="AX43" s="98"/>
      <c r="AY43" s="98"/>
      <c r="AZ43" s="98"/>
      <c r="BA43" s="98"/>
      <c r="BB43" s="98"/>
      <c r="BC43" s="98"/>
      <c r="BD43" s="102"/>
      <c r="BE43" s="102"/>
      <c r="BF43" s="102"/>
      <c r="BG43" s="102"/>
      <c r="BH43" s="102"/>
      <c r="BI43" s="102"/>
      <c r="BJ43" s="102"/>
      <c r="BK43" s="102"/>
      <c r="BL43" s="102"/>
      <c r="BM43" s="102"/>
      <c r="BN43" s="102"/>
      <c r="BO43" s="102"/>
    </row>
    <row r="44" spans="1:108" s="4" customFormat="1" ht="21" customHeight="1" thickBot="1" x14ac:dyDescent="0.25">
      <c r="A44" s="312"/>
      <c r="B44" s="312"/>
      <c r="C44" s="312"/>
      <c r="D44" s="312"/>
      <c r="E44" s="312"/>
      <c r="F44" s="312"/>
      <c r="G44" s="312"/>
      <c r="H44" s="312"/>
      <c r="I44" s="313"/>
      <c r="J44" s="55"/>
      <c r="K44" s="406" t="s">
        <v>63</v>
      </c>
      <c r="L44" s="407"/>
      <c r="M44" s="407"/>
      <c r="N44" s="407"/>
      <c r="O44" s="407"/>
      <c r="P44" s="407"/>
      <c r="Q44" s="407"/>
      <c r="R44" s="407"/>
      <c r="S44" s="407"/>
      <c r="T44" s="407"/>
      <c r="U44" s="407"/>
      <c r="V44" s="407"/>
      <c r="W44" s="407"/>
      <c r="X44" s="407"/>
      <c r="Y44" s="407"/>
      <c r="Z44" s="407"/>
      <c r="AA44" s="408" t="str">
        <f>IF(SUM(BR11:BR41)=31,"תקין","לא תקין")</f>
        <v>תקין</v>
      </c>
      <c r="AB44" s="409"/>
      <c r="AC44" s="409"/>
      <c r="AD44" s="409"/>
      <c r="AE44" s="410"/>
      <c r="AF44" s="67"/>
      <c r="AG44" s="113"/>
      <c r="AH44" s="108">
        <f>IF(AA44="תקין",1,0)</f>
        <v>1</v>
      </c>
      <c r="AI44" s="108"/>
      <c r="AJ44" s="112"/>
      <c r="AK44" s="98"/>
      <c r="AL44" s="228" t="s">
        <v>74</v>
      </c>
      <c r="AM44" s="229"/>
      <c r="AN44" s="229"/>
      <c r="AO44" s="229"/>
      <c r="AP44" s="230"/>
      <c r="AQ44" s="228">
        <v>1.4</v>
      </c>
      <c r="AR44" s="229"/>
      <c r="AS44" s="229"/>
      <c r="AT44" s="229"/>
      <c r="AU44" s="98"/>
      <c r="AV44" s="98"/>
      <c r="AW44" s="98"/>
      <c r="AX44" s="98"/>
      <c r="AY44" s="98"/>
      <c r="AZ44" s="98"/>
      <c r="BA44" s="98"/>
      <c r="BB44" s="98"/>
      <c r="BC44" s="98"/>
      <c r="BD44" s="12"/>
      <c r="BE44" s="12"/>
      <c r="BF44" s="12"/>
      <c r="BG44" s="12"/>
      <c r="BH44" s="12"/>
      <c r="BI44" s="12"/>
      <c r="BJ44" s="12"/>
      <c r="BK44" s="12"/>
      <c r="BL44" s="12"/>
      <c r="BM44" s="12"/>
      <c r="BN44" s="12"/>
      <c r="BO44" s="12"/>
    </row>
    <row r="45" spans="1:108" s="8" customFormat="1" ht="24" customHeight="1" thickTop="1" thickBot="1" x14ac:dyDescent="0.25">
      <c r="A45" s="257" t="s">
        <v>29</v>
      </c>
      <c r="B45" s="314" t="s">
        <v>39</v>
      </c>
      <c r="C45" s="315"/>
      <c r="D45" s="315"/>
      <c r="E45" s="315"/>
      <c r="F45" s="315"/>
      <c r="G45" s="315"/>
      <c r="H45" s="315"/>
      <c r="I45" s="316"/>
      <c r="J45" s="68"/>
      <c r="K45" s="323" t="s">
        <v>27</v>
      </c>
      <c r="L45" s="324"/>
      <c r="M45" s="324"/>
      <c r="N45" s="324"/>
      <c r="O45" s="324"/>
      <c r="P45" s="324"/>
      <c r="Q45" s="324"/>
      <c r="R45" s="324"/>
      <c r="S45" s="324"/>
      <c r="T45" s="324"/>
      <c r="U45" s="324"/>
      <c r="V45" s="324"/>
      <c r="W45" s="324"/>
      <c r="X45" s="324"/>
      <c r="Y45" s="324"/>
      <c r="Z45" s="324"/>
      <c r="AA45" s="325" t="str">
        <f>IF(AA43="תקין",IF(AA44="תקין",SUM(Y11:Y41),"לא תקין"),"לא תקין")</f>
        <v>לא תקין</v>
      </c>
      <c r="AB45" s="326"/>
      <c r="AC45" s="326"/>
      <c r="AD45" s="326"/>
      <c r="AE45" s="327"/>
      <c r="AF45" s="413">
        <f>SUM(AF11:AH41)</f>
        <v>0</v>
      </c>
      <c r="AG45" s="413"/>
      <c r="AH45" s="413"/>
      <c r="AI45" s="414"/>
      <c r="AJ45" s="135"/>
      <c r="AK45" s="135"/>
      <c r="AL45" s="229" t="s">
        <v>75</v>
      </c>
      <c r="AM45" s="229"/>
      <c r="AN45" s="229"/>
      <c r="AO45" s="229"/>
      <c r="AP45" s="230"/>
      <c r="AQ45" s="228">
        <f>AQ43*AQ44</f>
        <v>0</v>
      </c>
      <c r="AR45" s="229"/>
      <c r="AS45" s="229"/>
      <c r="AT45" s="229"/>
      <c r="AU45" s="91"/>
      <c r="AW45" s="297"/>
      <c r="AX45" s="297"/>
      <c r="AY45" s="297"/>
      <c r="BA45" s="12" t="s">
        <v>60</v>
      </c>
      <c r="BB45" s="12"/>
      <c r="BC45" s="12"/>
      <c r="BD45" s="12"/>
      <c r="BE45" s="12"/>
      <c r="BF45" s="12"/>
      <c r="BG45" s="12"/>
      <c r="BH45" s="12"/>
      <c r="BI45" s="12"/>
      <c r="BJ45" s="12"/>
      <c r="BK45" s="12"/>
      <c r="BL45" s="12"/>
      <c r="BM45" s="12"/>
      <c r="BN45" s="12"/>
      <c r="BO45" s="12"/>
    </row>
    <row r="46" spans="1:108" s="9" customFormat="1" ht="24" customHeight="1" thickTop="1" thickBot="1" x14ac:dyDescent="0.35">
      <c r="A46" s="257"/>
      <c r="B46" s="317"/>
      <c r="C46" s="318"/>
      <c r="D46" s="318"/>
      <c r="E46" s="318"/>
      <c r="F46" s="318"/>
      <c r="G46" s="318"/>
      <c r="H46" s="318"/>
      <c r="I46" s="319"/>
      <c r="J46" s="69"/>
      <c r="K46" s="294" t="s">
        <v>83</v>
      </c>
      <c r="L46" s="295"/>
      <c r="M46" s="295"/>
      <c r="N46" s="295"/>
      <c r="O46" s="295"/>
      <c r="P46" s="295"/>
      <c r="Q46" s="295"/>
      <c r="R46" s="295"/>
      <c r="S46" s="295"/>
      <c r="T46" s="295"/>
      <c r="U46" s="295"/>
      <c r="V46" s="295"/>
      <c r="W46" s="295"/>
      <c r="X46" s="295"/>
      <c r="Y46" s="295"/>
      <c r="Z46" s="296"/>
      <c r="AA46" s="291" t="e">
        <f>סך_שעות*24</f>
        <v>#VALUE!</v>
      </c>
      <c r="AB46" s="292"/>
      <c r="AC46" s="292"/>
      <c r="AD46" s="292"/>
      <c r="AE46" s="293"/>
      <c r="AF46" s="411" t="s">
        <v>80</v>
      </c>
      <c r="AG46" s="411"/>
      <c r="AH46" s="411"/>
      <c r="AI46" s="412"/>
      <c r="AJ46" s="136"/>
      <c r="AK46" s="137"/>
      <c r="AL46" s="228" t="s">
        <v>53</v>
      </c>
      <c r="AM46" s="229"/>
      <c r="AN46" s="229"/>
      <c r="AO46" s="229"/>
      <c r="AP46" s="230"/>
      <c r="AQ46" s="228"/>
      <c r="AR46" s="229"/>
      <c r="AS46" s="229"/>
      <c r="AT46" s="229"/>
      <c r="AU46" s="88"/>
      <c r="AV46" s="13"/>
      <c r="AW46" s="255"/>
      <c r="AX46" s="255"/>
      <c r="AY46" s="255"/>
      <c r="BA46" s="254"/>
      <c r="BB46" s="254"/>
      <c r="BC46" s="254"/>
      <c r="BD46" s="254"/>
      <c r="BE46" s="254"/>
      <c r="BF46" s="254"/>
      <c r="BG46" s="254"/>
      <c r="BH46" s="254"/>
      <c r="BI46" s="12"/>
      <c r="BJ46" s="12"/>
      <c r="BK46" s="12"/>
      <c r="BL46" s="12"/>
      <c r="BM46" s="12"/>
      <c r="BN46" s="12"/>
      <c r="BO46" s="12"/>
    </row>
    <row r="47" spans="1:108" s="10" customFormat="1" ht="24.95" customHeight="1" thickTop="1" x14ac:dyDescent="0.2">
      <c r="A47" s="257"/>
      <c r="B47" s="317"/>
      <c r="C47" s="318"/>
      <c r="D47" s="318"/>
      <c r="E47" s="318"/>
      <c r="F47" s="318"/>
      <c r="G47" s="318"/>
      <c r="H47" s="318"/>
      <c r="I47" s="319"/>
      <c r="J47" s="70"/>
      <c r="K47" s="133"/>
      <c r="L47" s="134"/>
      <c r="M47" s="134"/>
      <c r="N47" s="134"/>
      <c r="O47" s="134"/>
      <c r="P47" s="134"/>
      <c r="Q47" s="134"/>
      <c r="R47" s="134"/>
      <c r="S47" s="134"/>
      <c r="T47" s="134"/>
      <c r="U47" s="134"/>
      <c r="V47" s="134"/>
      <c r="W47" s="134"/>
      <c r="X47" s="134"/>
      <c r="Y47" s="134"/>
      <c r="Z47" s="134"/>
      <c r="AA47" s="71"/>
      <c r="AB47" s="71"/>
      <c r="AC47" s="71"/>
      <c r="AD47" s="71"/>
      <c r="AE47" s="71"/>
      <c r="AF47" s="71"/>
      <c r="AG47" s="71"/>
      <c r="AH47" s="71"/>
      <c r="AI47" s="12"/>
      <c r="AJ47" s="12"/>
      <c r="AK47" s="12"/>
      <c r="AL47" s="298"/>
      <c r="AM47" s="298"/>
      <c r="AN47" s="298"/>
      <c r="AO47" s="298"/>
      <c r="AP47" s="298"/>
      <c r="AQ47" s="298"/>
      <c r="AR47" s="298"/>
      <c r="AS47" s="298"/>
      <c r="AT47" s="298"/>
      <c r="AU47" s="298"/>
      <c r="AV47" s="256"/>
      <c r="AW47" s="256"/>
      <c r="AX47" s="256"/>
      <c r="AY47" s="256"/>
      <c r="BA47" s="254"/>
      <c r="BB47" s="254"/>
      <c r="BC47" s="254"/>
      <c r="BD47" s="254"/>
      <c r="BE47" s="254"/>
      <c r="BF47" s="254"/>
      <c r="BG47" s="254"/>
      <c r="BH47" s="254"/>
      <c r="BI47" s="12"/>
      <c r="BJ47" s="12"/>
      <c r="BK47" s="12"/>
      <c r="BL47" s="12"/>
      <c r="BM47" s="12"/>
      <c r="BN47" s="12"/>
      <c r="BO47" s="12"/>
    </row>
    <row r="48" spans="1:108" s="10" customFormat="1" ht="5.25" customHeight="1" thickBot="1" x14ac:dyDescent="0.25">
      <c r="A48" s="257"/>
      <c r="B48" s="317"/>
      <c r="C48" s="318"/>
      <c r="D48" s="318"/>
      <c r="E48" s="318"/>
      <c r="F48" s="318"/>
      <c r="G48" s="318"/>
      <c r="H48" s="318"/>
      <c r="I48" s="319"/>
      <c r="J48" s="70"/>
      <c r="K48" s="72"/>
      <c r="L48" s="72"/>
      <c r="M48" s="72"/>
      <c r="N48" s="72"/>
      <c r="O48" s="72"/>
      <c r="P48" s="72"/>
      <c r="Q48" s="72"/>
      <c r="R48" s="72"/>
      <c r="S48" s="72"/>
      <c r="T48" s="72"/>
      <c r="U48" s="72"/>
      <c r="V48" s="72"/>
      <c r="W48" s="72"/>
      <c r="X48" s="129"/>
      <c r="Y48" s="72"/>
      <c r="Z48" s="72"/>
      <c r="AA48" s="73"/>
      <c r="AB48" s="74"/>
      <c r="AC48" s="74"/>
      <c r="AD48" s="74"/>
      <c r="AE48" s="74"/>
      <c r="AF48" s="75"/>
      <c r="AG48" s="76"/>
      <c r="AH48" s="12"/>
      <c r="AI48" s="12"/>
      <c r="AJ48" s="12"/>
      <c r="AK48" s="12"/>
      <c r="AL48" s="77"/>
      <c r="AM48" s="77"/>
      <c r="AN48" s="12"/>
      <c r="AO48" s="12"/>
      <c r="AP48" s="12"/>
      <c r="AQ48" s="12"/>
      <c r="AR48" s="12"/>
      <c r="AS48" s="12"/>
      <c r="AT48" s="12"/>
      <c r="AU48" s="12"/>
      <c r="AV48" s="12"/>
      <c r="AW48" s="12"/>
      <c r="AX48" s="77"/>
      <c r="AY48" s="77"/>
      <c r="AZ48" s="12"/>
      <c r="BA48" s="12"/>
      <c r="BB48" s="12"/>
      <c r="BC48" s="12"/>
      <c r="BD48" s="12"/>
      <c r="BE48" s="12"/>
      <c r="BF48" s="12"/>
      <c r="BG48" s="12"/>
      <c r="BH48" s="12"/>
      <c r="BI48" s="12"/>
      <c r="BJ48" s="12"/>
      <c r="BK48" s="12"/>
      <c r="BL48" s="12"/>
      <c r="BM48" s="12"/>
      <c r="BN48" s="12"/>
      <c r="BO48" s="12"/>
    </row>
    <row r="49" spans="1:67" s="10" customFormat="1" ht="16.5" customHeight="1" x14ac:dyDescent="0.2">
      <c r="A49" s="257"/>
      <c r="B49" s="320"/>
      <c r="C49" s="321"/>
      <c r="D49" s="321"/>
      <c r="E49" s="321"/>
      <c r="F49" s="321"/>
      <c r="G49" s="321"/>
      <c r="H49" s="321"/>
      <c r="I49" s="322"/>
      <c r="J49" s="70"/>
      <c r="K49" s="302" t="s">
        <v>28</v>
      </c>
      <c r="L49" s="303"/>
      <c r="M49" s="303"/>
      <c r="N49" s="303"/>
      <c r="O49" s="303"/>
      <c r="P49" s="303"/>
      <c r="Q49" s="303"/>
      <c r="R49" s="303"/>
      <c r="S49" s="303"/>
      <c r="T49" s="303"/>
      <c r="U49" s="303"/>
      <c r="V49" s="303"/>
      <c r="W49" s="303"/>
      <c r="X49" s="303"/>
      <c r="Y49" s="303"/>
      <c r="Z49" s="303"/>
      <c r="AA49" s="306" t="e">
        <f>IF(D33-AA45&lt;0,#REF!,D33-AA45)</f>
        <v>#VALUE!</v>
      </c>
      <c r="AB49" s="307"/>
      <c r="AC49" s="307"/>
      <c r="AD49" s="307"/>
      <c r="AE49" s="307"/>
      <c r="AF49" s="307"/>
      <c r="AG49" s="308"/>
      <c r="AH49" s="288"/>
      <c r="AI49" s="289"/>
      <c r="AJ49" s="289"/>
      <c r="AK49" s="289"/>
      <c r="AL49" s="289"/>
      <c r="AM49" s="289"/>
      <c r="AN49" s="118"/>
      <c r="AO49" s="118"/>
      <c r="AP49" s="118"/>
      <c r="AQ49" s="290" t="e">
        <f>ABS(D33-AA45)</f>
        <v>#VALUE!</v>
      </c>
      <c r="AR49" s="290"/>
      <c r="AS49" s="290"/>
      <c r="AT49" s="290"/>
      <c r="AU49" s="301" t="s">
        <v>50</v>
      </c>
      <c r="AV49" s="301"/>
      <c r="AW49" s="301"/>
      <c r="AX49" s="11"/>
      <c r="AY49" s="11"/>
      <c r="AZ49" s="11"/>
      <c r="BA49" s="11"/>
      <c r="BB49" s="12"/>
      <c r="BC49" s="12"/>
      <c r="BD49" s="12"/>
      <c r="BE49" s="12"/>
      <c r="BF49" s="12"/>
      <c r="BG49" s="12"/>
      <c r="BH49" s="12"/>
      <c r="BI49" s="12"/>
      <c r="BJ49" s="12"/>
      <c r="BK49" s="12"/>
      <c r="BL49" s="12"/>
      <c r="BM49" s="12"/>
      <c r="BN49" s="12"/>
      <c r="BO49" s="12"/>
    </row>
    <row r="50" spans="1:67" ht="9.75" customHeight="1" thickBot="1" x14ac:dyDescent="0.25">
      <c r="A50" s="257" t="s">
        <v>32</v>
      </c>
      <c r="B50" s="279" t="s">
        <v>49</v>
      </c>
      <c r="C50" s="280"/>
      <c r="D50" s="280"/>
      <c r="E50" s="280"/>
      <c r="F50" s="280"/>
      <c r="G50" s="280"/>
      <c r="H50" s="280"/>
      <c r="I50" s="281"/>
      <c r="K50" s="304"/>
      <c r="L50" s="305"/>
      <c r="M50" s="305"/>
      <c r="N50" s="305"/>
      <c r="O50" s="305"/>
      <c r="P50" s="305"/>
      <c r="Q50" s="305"/>
      <c r="R50" s="305"/>
      <c r="S50" s="305"/>
      <c r="T50" s="305"/>
      <c r="U50" s="305"/>
      <c r="V50" s="305"/>
      <c r="W50" s="305"/>
      <c r="X50" s="305"/>
      <c r="Y50" s="305"/>
      <c r="Z50" s="305"/>
      <c r="AA50" s="309"/>
      <c r="AB50" s="310"/>
      <c r="AC50" s="310"/>
      <c r="AD50" s="310"/>
      <c r="AE50" s="310"/>
      <c r="AF50" s="310"/>
      <c r="AG50" s="311"/>
      <c r="AH50" s="288"/>
      <c r="AI50" s="289"/>
      <c r="AJ50" s="289"/>
      <c r="AK50" s="289"/>
      <c r="AL50" s="289"/>
      <c r="AM50" s="289"/>
      <c r="AN50" s="118"/>
      <c r="AO50" s="118"/>
      <c r="AP50" s="118"/>
      <c r="AQ50" s="290"/>
      <c r="AR50" s="290"/>
      <c r="AS50" s="290"/>
      <c r="AT50" s="290"/>
      <c r="AU50" s="301"/>
      <c r="AV50" s="301"/>
      <c r="AW50" s="301"/>
      <c r="AX50" s="78"/>
      <c r="AY50" s="78"/>
      <c r="AZ50" s="79"/>
      <c r="BA50" s="79"/>
      <c r="BB50" s="12"/>
      <c r="BC50" s="12"/>
      <c r="BD50" s="12"/>
      <c r="BE50" s="12"/>
      <c r="BF50" s="12"/>
      <c r="BG50" s="12"/>
      <c r="BH50" s="12"/>
      <c r="BI50" s="12"/>
      <c r="BJ50" s="12"/>
      <c r="BK50" s="12"/>
      <c r="BL50" s="12"/>
      <c r="BM50" s="12"/>
      <c r="BN50" s="12"/>
      <c r="BO50" s="12"/>
    </row>
    <row r="51" spans="1:67" ht="19.5" customHeight="1" x14ac:dyDescent="0.2">
      <c r="A51" s="257"/>
      <c r="B51" s="282"/>
      <c r="C51" s="283"/>
      <c r="D51" s="283"/>
      <c r="E51" s="283"/>
      <c r="F51" s="283"/>
      <c r="G51" s="283"/>
      <c r="H51" s="283"/>
      <c r="I51" s="284"/>
      <c r="Y51" s="81"/>
      <c r="AC51" s="2"/>
      <c r="AD51" s="2"/>
      <c r="AE51" s="2"/>
      <c r="AF51" s="2"/>
      <c r="AG51" s="2"/>
      <c r="AH51" s="2"/>
      <c r="AI51" s="2"/>
      <c r="AJ51" s="2"/>
      <c r="AK51" s="2"/>
      <c r="AL51" s="14"/>
      <c r="AM51" s="14"/>
      <c r="AN51" s="2"/>
      <c r="AQ51" s="82"/>
      <c r="AR51" s="82"/>
      <c r="AS51" s="82"/>
      <c r="AT51" s="82"/>
      <c r="AU51" s="82"/>
      <c r="AV51" s="82"/>
      <c r="AW51" s="82"/>
      <c r="AX51" s="83"/>
      <c r="AY51" s="83"/>
      <c r="AZ51" s="82"/>
      <c r="BA51" s="82"/>
      <c r="BB51" s="82"/>
      <c r="BC51" s="82"/>
      <c r="BD51" s="82"/>
      <c r="BE51" s="84"/>
      <c r="BF51" s="84"/>
      <c r="BG51" s="84"/>
      <c r="BH51" s="84"/>
      <c r="BI51" s="84"/>
      <c r="BJ51" s="84"/>
    </row>
    <row r="52" spans="1:67" ht="30" customHeight="1" x14ac:dyDescent="0.2">
      <c r="A52" s="257"/>
      <c r="B52" s="282"/>
      <c r="C52" s="283"/>
      <c r="D52" s="283"/>
      <c r="E52" s="283"/>
      <c r="F52" s="283"/>
      <c r="G52" s="283"/>
      <c r="H52" s="283"/>
      <c r="I52" s="284"/>
      <c r="K52" s="85"/>
      <c r="L52" s="86"/>
      <c r="M52" s="86"/>
      <c r="N52" s="86"/>
      <c r="O52" s="86"/>
      <c r="P52" s="86"/>
      <c r="Q52" s="86"/>
      <c r="R52" s="253" t="s">
        <v>6</v>
      </c>
      <c r="S52" s="253"/>
      <c r="T52" s="253"/>
      <c r="U52" s="253"/>
      <c r="V52" s="253"/>
      <c r="W52" s="253"/>
      <c r="X52" s="253"/>
      <c r="Y52" s="253"/>
      <c r="Z52" s="253"/>
      <c r="AA52" s="253"/>
      <c r="AB52" s="253"/>
      <c r="AC52" s="274" t="s">
        <v>7</v>
      </c>
      <c r="AD52" s="274"/>
      <c r="AE52" s="274"/>
      <c r="AF52" s="274"/>
      <c r="AG52" s="274"/>
      <c r="AH52" s="274"/>
      <c r="AI52" s="274"/>
      <c r="AJ52" s="274"/>
      <c r="AK52" s="274"/>
      <c r="AL52" s="274"/>
      <c r="AM52" s="253" t="s">
        <v>8</v>
      </c>
      <c r="AN52" s="253"/>
      <c r="AO52" s="253"/>
      <c r="AP52" s="253"/>
      <c r="AQ52" s="253"/>
      <c r="AR52" s="253"/>
      <c r="AS52" s="253"/>
      <c r="AT52" s="253"/>
      <c r="AU52" s="253"/>
      <c r="AV52" s="253"/>
      <c r="AW52" s="253"/>
      <c r="AX52" s="237" t="s">
        <v>9</v>
      </c>
      <c r="AY52" s="237"/>
      <c r="AZ52" s="237"/>
      <c r="BA52" s="237"/>
      <c r="BB52" s="237"/>
      <c r="BC52" s="237"/>
      <c r="BD52" s="237"/>
      <c r="BE52" s="237"/>
      <c r="BF52" s="237"/>
      <c r="BG52" s="237"/>
      <c r="BH52" s="237"/>
      <c r="BI52" s="237" t="s">
        <v>4</v>
      </c>
      <c r="BJ52" s="237"/>
      <c r="BK52" s="237"/>
      <c r="BL52" s="237"/>
      <c r="BM52" s="237"/>
      <c r="BN52" s="237"/>
      <c r="BO52" s="237"/>
    </row>
    <row r="53" spans="1:67" ht="30" customHeight="1" x14ac:dyDescent="0.2">
      <c r="A53" s="257"/>
      <c r="B53" s="285"/>
      <c r="C53" s="286"/>
      <c r="D53" s="286"/>
      <c r="E53" s="286"/>
      <c r="F53" s="286"/>
      <c r="G53" s="286"/>
      <c r="H53" s="286"/>
      <c r="I53" s="287"/>
      <c r="K53" s="275" t="s">
        <v>30</v>
      </c>
      <c r="L53" s="276"/>
      <c r="M53" s="276"/>
      <c r="N53" s="276"/>
      <c r="O53" s="276"/>
      <c r="P53" s="276"/>
      <c r="Q53" s="276"/>
      <c r="R53" s="277"/>
      <c r="S53" s="278"/>
      <c r="T53" s="278"/>
      <c r="U53" s="278"/>
      <c r="V53" s="278"/>
      <c r="W53" s="278"/>
      <c r="X53" s="278"/>
      <c r="Y53" s="278"/>
      <c r="Z53" s="278"/>
      <c r="AA53" s="278"/>
      <c r="AB53" s="278"/>
      <c r="AC53" s="242"/>
      <c r="AD53" s="243"/>
      <c r="AE53" s="243"/>
      <c r="AF53" s="243"/>
      <c r="AG53" s="243"/>
      <c r="AH53" s="243"/>
      <c r="AI53" s="243"/>
      <c r="AJ53" s="243"/>
      <c r="AK53" s="243"/>
      <c r="AL53" s="243"/>
      <c r="AM53" s="240"/>
      <c r="AN53" s="241"/>
      <c r="AO53" s="241"/>
      <c r="AP53" s="241"/>
      <c r="AQ53" s="241"/>
      <c r="AR53" s="241"/>
      <c r="AS53" s="241"/>
      <c r="AT53" s="241"/>
      <c r="AU53" s="241"/>
      <c r="AV53" s="241"/>
      <c r="AW53" s="241"/>
      <c r="AX53" s="242"/>
      <c r="AY53" s="243"/>
      <c r="AZ53" s="243"/>
      <c r="BA53" s="243"/>
      <c r="BB53" s="243"/>
      <c r="BC53" s="243"/>
      <c r="BD53" s="243"/>
      <c r="BE53" s="243"/>
      <c r="BF53" s="243"/>
      <c r="BG53" s="243"/>
      <c r="BH53" s="243"/>
      <c r="BI53" s="238"/>
      <c r="BJ53" s="239"/>
      <c r="BK53" s="239"/>
      <c r="BL53" s="239"/>
      <c r="BM53" s="239"/>
      <c r="BN53" s="239"/>
      <c r="BO53" s="239"/>
    </row>
    <row r="54" spans="1:67" ht="30" customHeight="1" x14ac:dyDescent="0.2">
      <c r="A54" s="257" t="s">
        <v>38</v>
      </c>
      <c r="B54" s="258" t="s">
        <v>33</v>
      </c>
      <c r="C54" s="259"/>
      <c r="D54" s="259"/>
      <c r="E54" s="259"/>
      <c r="F54" s="259"/>
      <c r="G54" s="259"/>
      <c r="H54" s="259"/>
      <c r="I54" s="260"/>
      <c r="K54" s="264" t="s">
        <v>31</v>
      </c>
      <c r="L54" s="265"/>
      <c r="M54" s="265"/>
      <c r="N54" s="265"/>
      <c r="O54" s="265"/>
      <c r="P54" s="265"/>
      <c r="Q54" s="265"/>
      <c r="R54" s="266"/>
      <c r="S54" s="267"/>
      <c r="T54" s="267"/>
      <c r="U54" s="267"/>
      <c r="V54" s="267"/>
      <c r="W54" s="267"/>
      <c r="X54" s="267"/>
      <c r="Y54" s="267"/>
      <c r="Z54" s="267"/>
      <c r="AA54" s="267"/>
      <c r="AB54" s="267"/>
      <c r="AC54" s="242"/>
      <c r="AD54" s="243"/>
      <c r="AE54" s="243"/>
      <c r="AF54" s="243"/>
      <c r="AG54" s="243"/>
      <c r="AH54" s="243"/>
      <c r="AI54" s="243"/>
      <c r="AJ54" s="243"/>
      <c r="AK54" s="243"/>
      <c r="AL54" s="243"/>
      <c r="AM54" s="240"/>
      <c r="AN54" s="241"/>
      <c r="AO54" s="241"/>
      <c r="AP54" s="241"/>
      <c r="AQ54" s="241"/>
      <c r="AR54" s="241"/>
      <c r="AS54" s="241"/>
      <c r="AT54" s="241"/>
      <c r="AU54" s="241"/>
      <c r="AV54" s="241"/>
      <c r="AW54" s="241"/>
      <c r="AX54" s="242"/>
      <c r="AY54" s="243"/>
      <c r="AZ54" s="243"/>
      <c r="BA54" s="243"/>
      <c r="BB54" s="243"/>
      <c r="BC54" s="243"/>
      <c r="BD54" s="243"/>
      <c r="BE54" s="243"/>
      <c r="BF54" s="243"/>
      <c r="BG54" s="243"/>
      <c r="BH54" s="243"/>
      <c r="BI54" s="235"/>
      <c r="BJ54" s="236"/>
      <c r="BK54" s="236"/>
      <c r="BL54" s="236"/>
      <c r="BM54" s="236"/>
      <c r="BN54" s="236"/>
      <c r="BO54" s="236"/>
    </row>
    <row r="55" spans="1:67" ht="30" customHeight="1" x14ac:dyDescent="0.2">
      <c r="A55" s="257"/>
      <c r="B55" s="261"/>
      <c r="C55" s="262"/>
      <c r="D55" s="262"/>
      <c r="E55" s="262"/>
      <c r="F55" s="262"/>
      <c r="G55" s="262"/>
      <c r="H55" s="262"/>
      <c r="I55" s="263"/>
      <c r="K55" s="268" t="s">
        <v>40</v>
      </c>
      <c r="L55" s="269"/>
      <c r="M55" s="269"/>
      <c r="N55" s="269"/>
      <c r="O55" s="269"/>
      <c r="P55" s="269"/>
      <c r="Q55" s="270"/>
      <c r="R55" s="271"/>
      <c r="S55" s="272"/>
      <c r="T55" s="272"/>
      <c r="U55" s="272"/>
      <c r="V55" s="272"/>
      <c r="W55" s="272"/>
      <c r="X55" s="272"/>
      <c r="Y55" s="272"/>
      <c r="Z55" s="272"/>
      <c r="AA55" s="272"/>
      <c r="AB55" s="273"/>
      <c r="AC55" s="244"/>
      <c r="AD55" s="245"/>
      <c r="AE55" s="245"/>
      <c r="AF55" s="245"/>
      <c r="AG55" s="245"/>
      <c r="AH55" s="245"/>
      <c r="AI55" s="245"/>
      <c r="AJ55" s="245"/>
      <c r="AK55" s="245"/>
      <c r="AL55" s="246"/>
      <c r="AM55" s="247"/>
      <c r="AN55" s="248"/>
      <c r="AO55" s="248"/>
      <c r="AP55" s="248"/>
      <c r="AQ55" s="248"/>
      <c r="AR55" s="248"/>
      <c r="AS55" s="248"/>
      <c r="AT55" s="248"/>
      <c r="AU55" s="248"/>
      <c r="AV55" s="248"/>
      <c r="AW55" s="249"/>
      <c r="AX55" s="244"/>
      <c r="AY55" s="245"/>
      <c r="AZ55" s="245"/>
      <c r="BA55" s="245"/>
      <c r="BB55" s="245"/>
      <c r="BC55" s="245"/>
      <c r="BD55" s="245"/>
      <c r="BE55" s="245"/>
      <c r="BF55" s="245"/>
      <c r="BG55" s="245"/>
      <c r="BH55" s="246"/>
      <c r="BI55" s="250"/>
      <c r="BJ55" s="251"/>
      <c r="BK55" s="251"/>
      <c r="BL55" s="251"/>
      <c r="BM55" s="251"/>
      <c r="BN55" s="251"/>
      <c r="BO55" s="252"/>
    </row>
    <row r="56" spans="1:67" ht="5.25" customHeight="1" x14ac:dyDescent="0.2">
      <c r="A56" s="4"/>
      <c r="B56" s="4"/>
      <c r="C56" s="4"/>
      <c r="D56" s="4"/>
      <c r="E56" s="4"/>
      <c r="F56" s="4"/>
      <c r="G56" s="4"/>
      <c r="H56" s="4"/>
      <c r="I56" s="4"/>
      <c r="K56" s="138"/>
      <c r="L56" s="138"/>
      <c r="M56" s="402"/>
      <c r="N56" s="402"/>
      <c r="O56" s="402"/>
      <c r="P56" s="402"/>
      <c r="Q56" s="402"/>
      <c r="R56" s="402"/>
      <c r="S56" s="402"/>
      <c r="T56" s="402"/>
      <c r="U56" s="402"/>
      <c r="V56" s="402"/>
      <c r="W56" s="402"/>
      <c r="X56" s="402"/>
      <c r="Y56" s="402"/>
      <c r="Z56" s="4"/>
      <c r="AA56" s="4"/>
      <c r="AB56" s="4"/>
      <c r="AC56" s="4"/>
      <c r="AD56" s="4"/>
      <c r="AE56" s="4"/>
      <c r="AF56" s="4"/>
      <c r="AG56" s="4"/>
      <c r="AH56" s="4"/>
      <c r="AI56" s="87"/>
      <c r="AJ56" s="87"/>
      <c r="AK56" s="4"/>
      <c r="AL56" s="4"/>
      <c r="AM56" s="4"/>
      <c r="AN56" s="4"/>
      <c r="AO56" s="4"/>
      <c r="AP56" s="4"/>
      <c r="AQ56" s="4"/>
      <c r="AR56" s="4"/>
      <c r="AS56" s="4"/>
      <c r="AT56" s="4"/>
      <c r="AU56" s="87"/>
      <c r="AV56" s="87"/>
      <c r="AW56" s="4"/>
      <c r="AX56" s="4"/>
      <c r="AY56" s="4"/>
      <c r="AZ56" s="4"/>
      <c r="BA56" s="4"/>
      <c r="BB56" s="4"/>
      <c r="BC56" s="4"/>
      <c r="BD56" s="4"/>
      <c r="BE56" s="4"/>
      <c r="BF56" s="4"/>
      <c r="BG56" s="4"/>
      <c r="BH56" s="4"/>
      <c r="BI56" s="4"/>
      <c r="BJ56" s="4"/>
    </row>
    <row r="57" spans="1:67" ht="1.5" customHeight="1" x14ac:dyDescent="0.2">
      <c r="K57" s="95"/>
      <c r="L57" s="4"/>
      <c r="M57" s="402"/>
      <c r="N57" s="402"/>
      <c r="O57" s="402"/>
      <c r="P57" s="402"/>
      <c r="Q57" s="402"/>
      <c r="R57" s="402"/>
      <c r="S57" s="402"/>
      <c r="T57" s="402"/>
      <c r="U57" s="402"/>
      <c r="V57" s="402"/>
      <c r="W57" s="402"/>
      <c r="X57" s="402"/>
      <c r="Y57" s="402"/>
      <c r="AC57" s="2"/>
      <c r="AD57" s="2"/>
      <c r="AE57" s="2"/>
      <c r="AF57" s="2"/>
    </row>
  </sheetData>
  <sheetProtection password="9F7E" sheet="1" objects="1" scenarios="1" selectLockedCells="1"/>
  <mergeCells count="413">
    <mergeCell ref="M56:Y57"/>
    <mergeCell ref="AK33:AL33"/>
    <mergeCell ref="AK34:AL34"/>
    <mergeCell ref="AK35:AL35"/>
    <mergeCell ref="Y39:AB39"/>
    <mergeCell ref="AF8:AH8"/>
    <mergeCell ref="AF9:AH9"/>
    <mergeCell ref="AK41:AL41"/>
    <mergeCell ref="AK25:AL25"/>
    <mergeCell ref="AK26:AL26"/>
    <mergeCell ref="T23:W23"/>
    <mergeCell ref="AF35:AH35"/>
    <mergeCell ref="AC40:AE40"/>
    <mergeCell ref="AF40:AH40"/>
    <mergeCell ref="AA43:AE43"/>
    <mergeCell ref="K44:Z44"/>
    <mergeCell ref="AA44:AE44"/>
    <mergeCell ref="Y41:AB41"/>
    <mergeCell ref="Y40:AB40"/>
    <mergeCell ref="AC28:AE28"/>
    <mergeCell ref="AK20:AL20"/>
    <mergeCell ref="AF20:AH20"/>
    <mergeCell ref="AF46:AI46"/>
    <mergeCell ref="AF45:AI45"/>
    <mergeCell ref="L41:P41"/>
    <mergeCell ref="Q41:S41"/>
    <mergeCell ref="T41:W41"/>
    <mergeCell ref="K43:Z43"/>
    <mergeCell ref="AC11:AE11"/>
    <mergeCell ref="Q23:S23"/>
    <mergeCell ref="Y12:AB12"/>
    <mergeCell ref="G24:I24"/>
    <mergeCell ref="L24:P24"/>
    <mergeCell ref="Q24:S24"/>
    <mergeCell ref="T24:W24"/>
    <mergeCell ref="B23:I23"/>
    <mergeCell ref="L23:P23"/>
    <mergeCell ref="Y15:AB15"/>
    <mergeCell ref="B18:I18"/>
    <mergeCell ref="L18:P18"/>
    <mergeCell ref="Q18:S18"/>
    <mergeCell ref="B11:I11"/>
    <mergeCell ref="L11:P11"/>
    <mergeCell ref="Q11:S11"/>
    <mergeCell ref="T11:W11"/>
    <mergeCell ref="Y11:AB11"/>
    <mergeCell ref="AC15:AE15"/>
    <mergeCell ref="Y20:AB20"/>
    <mergeCell ref="Y14:AB14"/>
    <mergeCell ref="AC8:AE8"/>
    <mergeCell ref="Y8:AB8"/>
    <mergeCell ref="BY11:CZ11"/>
    <mergeCell ref="AF7:AH7"/>
    <mergeCell ref="AF10:AH10"/>
    <mergeCell ref="AK10:AL10"/>
    <mergeCell ref="AO7:BO7"/>
    <mergeCell ref="AO8:BO8"/>
    <mergeCell ref="BY10:CZ10"/>
    <mergeCell ref="AO10:BO10"/>
    <mergeCell ref="AK9:AL9"/>
    <mergeCell ref="AI8:AI9"/>
    <mergeCell ref="AJ8:AJ9"/>
    <mergeCell ref="AI7:AN7"/>
    <mergeCell ref="AK8:AL8"/>
    <mergeCell ref="AK11:AL11"/>
    <mergeCell ref="AO11:BO11"/>
    <mergeCell ref="AN8:AN9"/>
    <mergeCell ref="AC9:AE9"/>
    <mergeCell ref="AC10:AE10"/>
    <mergeCell ref="BY13:CZ13"/>
    <mergeCell ref="AO13:BO13"/>
    <mergeCell ref="AC12:AE12"/>
    <mergeCell ref="AF12:AH12"/>
    <mergeCell ref="AO12:BO12"/>
    <mergeCell ref="AF11:AH11"/>
    <mergeCell ref="Q7:AB7"/>
    <mergeCell ref="Q9:S9"/>
    <mergeCell ref="T10:W10"/>
    <mergeCell ref="Y10:AB10"/>
    <mergeCell ref="Y9:AB9"/>
    <mergeCell ref="AK14:AL14"/>
    <mergeCell ref="BY14:CZ14"/>
    <mergeCell ref="AC14:AE14"/>
    <mergeCell ref="AF14:AH14"/>
    <mergeCell ref="AO14:BO14"/>
    <mergeCell ref="BY15:CZ15"/>
    <mergeCell ref="AK12:AL12"/>
    <mergeCell ref="BY16:CZ16"/>
    <mergeCell ref="AK13:AL13"/>
    <mergeCell ref="BY12:CZ12"/>
    <mergeCell ref="AC13:AE13"/>
    <mergeCell ref="AF13:AH13"/>
    <mergeCell ref="AF17:AH17"/>
    <mergeCell ref="AK15:AL15"/>
    <mergeCell ref="AO15:BO15"/>
    <mergeCell ref="AK17:AL17"/>
    <mergeCell ref="AF16:AH16"/>
    <mergeCell ref="AO16:BO16"/>
    <mergeCell ref="BY17:CZ17"/>
    <mergeCell ref="AK16:AL16"/>
    <mergeCell ref="BY20:CZ20"/>
    <mergeCell ref="BY18:CZ18"/>
    <mergeCell ref="BY19:CZ19"/>
    <mergeCell ref="AF15:AH15"/>
    <mergeCell ref="Y18:AB18"/>
    <mergeCell ref="AC18:AE18"/>
    <mergeCell ref="AF18:AH18"/>
    <mergeCell ref="AO18:BO18"/>
    <mergeCell ref="B21:I21"/>
    <mergeCell ref="L21:P21"/>
    <mergeCell ref="Q21:S21"/>
    <mergeCell ref="T21:W21"/>
    <mergeCell ref="Y21:AB21"/>
    <mergeCell ref="B20:I20"/>
    <mergeCell ref="L20:P20"/>
    <mergeCell ref="Q20:S20"/>
    <mergeCell ref="T20:W20"/>
    <mergeCell ref="B19:I19"/>
    <mergeCell ref="L19:P19"/>
    <mergeCell ref="Q19:S19"/>
    <mergeCell ref="T19:W19"/>
    <mergeCell ref="Y19:AB19"/>
    <mergeCell ref="AF19:AH19"/>
    <mergeCell ref="AC20:AE20"/>
    <mergeCell ref="AK18:AL18"/>
    <mergeCell ref="BY22:CZ22"/>
    <mergeCell ref="Y22:AB22"/>
    <mergeCell ref="AC22:AE22"/>
    <mergeCell ref="AF22:AH22"/>
    <mergeCell ref="AO22:BO22"/>
    <mergeCell ref="AK22:AL22"/>
    <mergeCell ref="BY23:CZ23"/>
    <mergeCell ref="BY21:CZ21"/>
    <mergeCell ref="AC23:AE23"/>
    <mergeCell ref="AF23:AH23"/>
    <mergeCell ref="AO23:BO23"/>
    <mergeCell ref="AK23:AL23"/>
    <mergeCell ref="AC21:AE21"/>
    <mergeCell ref="AF21:AH21"/>
    <mergeCell ref="Y23:AB23"/>
    <mergeCell ref="AO21:BO21"/>
    <mergeCell ref="AK21:AL21"/>
    <mergeCell ref="BY24:CZ24"/>
    <mergeCell ref="D26:H26"/>
    <mergeCell ref="L26:P26"/>
    <mergeCell ref="Q26:S26"/>
    <mergeCell ref="T26:W26"/>
    <mergeCell ref="B25:I25"/>
    <mergeCell ref="L25:P25"/>
    <mergeCell ref="T25:W25"/>
    <mergeCell ref="AK24:AL24"/>
    <mergeCell ref="Q25:S25"/>
    <mergeCell ref="Y25:AB25"/>
    <mergeCell ref="AC26:AE26"/>
    <mergeCell ref="AF24:AH24"/>
    <mergeCell ref="Y24:AB24"/>
    <mergeCell ref="BY25:CZ25"/>
    <mergeCell ref="BY26:CZ26"/>
    <mergeCell ref="AO26:BO26"/>
    <mergeCell ref="C24:E24"/>
    <mergeCell ref="BY27:CZ27"/>
    <mergeCell ref="AF27:AH27"/>
    <mergeCell ref="AF26:AH26"/>
    <mergeCell ref="BY29:CZ29"/>
    <mergeCell ref="L28:P28"/>
    <mergeCell ref="Q28:S28"/>
    <mergeCell ref="B28:I28"/>
    <mergeCell ref="Y29:AB29"/>
    <mergeCell ref="AC29:AE29"/>
    <mergeCell ref="AF29:AH29"/>
    <mergeCell ref="AF28:AH28"/>
    <mergeCell ref="T28:W28"/>
    <mergeCell ref="AO29:BO29"/>
    <mergeCell ref="AK29:AL29"/>
    <mergeCell ref="BY28:CZ28"/>
    <mergeCell ref="AO28:BO28"/>
    <mergeCell ref="L29:P29"/>
    <mergeCell ref="Q29:S29"/>
    <mergeCell ref="T29:W29"/>
    <mergeCell ref="AK27:AL27"/>
    <mergeCell ref="AK28:AL28"/>
    <mergeCell ref="Y26:AB26"/>
    <mergeCell ref="Y27:AB27"/>
    <mergeCell ref="B27:I27"/>
    <mergeCell ref="BY30:CZ30"/>
    <mergeCell ref="AF30:AH30"/>
    <mergeCell ref="BY31:CZ31"/>
    <mergeCell ref="AO30:BO30"/>
    <mergeCell ref="AO31:BO31"/>
    <mergeCell ref="AK31:AL31"/>
    <mergeCell ref="AK30:AL30"/>
    <mergeCell ref="AF31:AH31"/>
    <mergeCell ref="T31:W31"/>
    <mergeCell ref="Y30:AB30"/>
    <mergeCell ref="Q34:S34"/>
    <mergeCell ref="L35:P35"/>
    <mergeCell ref="T34:W34"/>
    <mergeCell ref="Y34:AB34"/>
    <mergeCell ref="AF32:AH32"/>
    <mergeCell ref="AC32:AE32"/>
    <mergeCell ref="AK32:AL32"/>
    <mergeCell ref="D33:H33"/>
    <mergeCell ref="L33:P33"/>
    <mergeCell ref="B32:I32"/>
    <mergeCell ref="L32:P32"/>
    <mergeCell ref="AC35:AE35"/>
    <mergeCell ref="Q35:S35"/>
    <mergeCell ref="Y35:AB35"/>
    <mergeCell ref="T35:W35"/>
    <mergeCell ref="C36:H36"/>
    <mergeCell ref="L36:P36"/>
    <mergeCell ref="L38:P38"/>
    <mergeCell ref="Q38:S38"/>
    <mergeCell ref="Y38:AB38"/>
    <mergeCell ref="T39:W39"/>
    <mergeCell ref="AC36:AE36"/>
    <mergeCell ref="AF36:AH36"/>
    <mergeCell ref="BY32:CZ32"/>
    <mergeCell ref="AF33:AH33"/>
    <mergeCell ref="Q33:S33"/>
    <mergeCell ref="T33:W33"/>
    <mergeCell ref="Q32:S32"/>
    <mergeCell ref="T32:W32"/>
    <mergeCell ref="AO32:BO32"/>
    <mergeCell ref="AO33:BO33"/>
    <mergeCell ref="AO34:BO34"/>
    <mergeCell ref="AO35:BO35"/>
    <mergeCell ref="Y33:AB33"/>
    <mergeCell ref="Q36:S36"/>
    <mergeCell ref="T36:W36"/>
    <mergeCell ref="Y36:AB36"/>
    <mergeCell ref="B34:I35"/>
    <mergeCell ref="L34:P34"/>
    <mergeCell ref="AO38:BO38"/>
    <mergeCell ref="AK38:AL38"/>
    <mergeCell ref="T38:W38"/>
    <mergeCell ref="B40:I40"/>
    <mergeCell ref="L40:P40"/>
    <mergeCell ref="Q40:S40"/>
    <mergeCell ref="T40:W40"/>
    <mergeCell ref="C37:H37"/>
    <mergeCell ref="L37:P37"/>
    <mergeCell ref="Q37:S37"/>
    <mergeCell ref="T37:W37"/>
    <mergeCell ref="AC38:AE38"/>
    <mergeCell ref="AF38:AH38"/>
    <mergeCell ref="AC37:AE37"/>
    <mergeCell ref="AF37:AH37"/>
    <mergeCell ref="AK37:AL37"/>
    <mergeCell ref="AC39:AE39"/>
    <mergeCell ref="B38:F38"/>
    <mergeCell ref="G38:I38"/>
    <mergeCell ref="Y37:AB37"/>
    <mergeCell ref="AW45:AY45"/>
    <mergeCell ref="AL47:AU47"/>
    <mergeCell ref="AO39:BO39"/>
    <mergeCell ref="C39:F39"/>
    <mergeCell ref="H39:I39"/>
    <mergeCell ref="L39:P39"/>
    <mergeCell ref="Q39:S39"/>
    <mergeCell ref="AU49:AW50"/>
    <mergeCell ref="K49:Z50"/>
    <mergeCell ref="AA49:AG50"/>
    <mergeCell ref="AO40:BO40"/>
    <mergeCell ref="AK40:AL40"/>
    <mergeCell ref="A44:I44"/>
    <mergeCell ref="A45:A49"/>
    <mergeCell ref="B45:I49"/>
    <mergeCell ref="K45:Z45"/>
    <mergeCell ref="AA45:AE45"/>
    <mergeCell ref="BA46:BH46"/>
    <mergeCell ref="D41:H41"/>
    <mergeCell ref="AC41:AE41"/>
    <mergeCell ref="AF41:AH41"/>
    <mergeCell ref="AO41:BO41"/>
    <mergeCell ref="AF39:AH39"/>
    <mergeCell ref="AK39:AL39"/>
    <mergeCell ref="BA47:BH47"/>
    <mergeCell ref="AW46:AY46"/>
    <mergeCell ref="AV47:AY47"/>
    <mergeCell ref="AL46:AP46"/>
    <mergeCell ref="AQ46:AT46"/>
    <mergeCell ref="A54:A55"/>
    <mergeCell ref="B54:I55"/>
    <mergeCell ref="K54:Q54"/>
    <mergeCell ref="R54:AB54"/>
    <mergeCell ref="AC54:AL54"/>
    <mergeCell ref="K55:Q55"/>
    <mergeCell ref="R55:AB55"/>
    <mergeCell ref="R52:AB52"/>
    <mergeCell ref="AC52:AL52"/>
    <mergeCell ref="K53:Q53"/>
    <mergeCell ref="R53:AB53"/>
    <mergeCell ref="AC53:AL53"/>
    <mergeCell ref="A50:A53"/>
    <mergeCell ref="B50:I53"/>
    <mergeCell ref="AH49:AM50"/>
    <mergeCell ref="AQ49:AT50"/>
    <mergeCell ref="AA46:AE46"/>
    <mergeCell ref="K46:Z46"/>
    <mergeCell ref="BI54:BO54"/>
    <mergeCell ref="BI52:BO52"/>
    <mergeCell ref="BI53:BO53"/>
    <mergeCell ref="AX52:BH52"/>
    <mergeCell ref="AM53:AW53"/>
    <mergeCell ref="AX53:BH53"/>
    <mergeCell ref="AM54:AW54"/>
    <mergeCell ref="AX54:BH54"/>
    <mergeCell ref="AC55:AL55"/>
    <mergeCell ref="AM55:AW55"/>
    <mergeCell ref="AX55:BH55"/>
    <mergeCell ref="BI55:BO55"/>
    <mergeCell ref="AM52:AW52"/>
    <mergeCell ref="AQ43:AT43"/>
    <mergeCell ref="AQ44:AT44"/>
    <mergeCell ref="AQ45:AT45"/>
    <mergeCell ref="AL43:AP43"/>
    <mergeCell ref="AL44:AP44"/>
    <mergeCell ref="AL45:AP45"/>
    <mergeCell ref="AC17:AE17"/>
    <mergeCell ref="AO24:BO24"/>
    <mergeCell ref="AC33:AE33"/>
    <mergeCell ref="AC34:AE34"/>
    <mergeCell ref="AF34:AH34"/>
    <mergeCell ref="AO20:BO20"/>
    <mergeCell ref="AF25:AH25"/>
    <mergeCell ref="AC19:AE19"/>
    <mergeCell ref="AK19:AL19"/>
    <mergeCell ref="AO25:BO25"/>
    <mergeCell ref="AO36:BO36"/>
    <mergeCell ref="AK36:AL36"/>
    <mergeCell ref="AO37:BO37"/>
    <mergeCell ref="AO27:BO27"/>
    <mergeCell ref="AC27:AE27"/>
    <mergeCell ref="AC24:AE24"/>
    <mergeCell ref="AO17:BO17"/>
    <mergeCell ref="AO19:BO19"/>
    <mergeCell ref="L27:P27"/>
    <mergeCell ref="AC25:AE25"/>
    <mergeCell ref="Q27:S27"/>
    <mergeCell ref="T27:W27"/>
    <mergeCell ref="Y32:AB32"/>
    <mergeCell ref="Y28:AB28"/>
    <mergeCell ref="D31:H31"/>
    <mergeCell ref="L31:P31"/>
    <mergeCell ref="Q31:S31"/>
    <mergeCell ref="Y31:AB31"/>
    <mergeCell ref="AC31:AE31"/>
    <mergeCell ref="AC30:AE30"/>
    <mergeCell ref="B30:I30"/>
    <mergeCell ref="L30:P30"/>
    <mergeCell ref="Q30:S30"/>
    <mergeCell ref="T30:W30"/>
    <mergeCell ref="D29:H29"/>
    <mergeCell ref="B7:I8"/>
    <mergeCell ref="Q8:S8"/>
    <mergeCell ref="T8:W8"/>
    <mergeCell ref="B9:I10"/>
    <mergeCell ref="T9:W9"/>
    <mergeCell ref="Q10:S10"/>
    <mergeCell ref="M7:P7"/>
    <mergeCell ref="A2:AE2"/>
    <mergeCell ref="AF2:BO2"/>
    <mergeCell ref="J5:BO5"/>
    <mergeCell ref="BD3:BO3"/>
    <mergeCell ref="AQ3:BC3"/>
    <mergeCell ref="BD4:BO4"/>
    <mergeCell ref="A3:H4"/>
    <mergeCell ref="J3:L4"/>
    <mergeCell ref="M3:S3"/>
    <mergeCell ref="T3:AE3"/>
    <mergeCell ref="AF3:AP3"/>
    <mergeCell ref="AQ4:BC4"/>
    <mergeCell ref="AF4:AP4"/>
    <mergeCell ref="T4:AE4"/>
    <mergeCell ref="M4:S4"/>
    <mergeCell ref="BI6:BO6"/>
    <mergeCell ref="BB6:BG6"/>
    <mergeCell ref="L15:P15"/>
    <mergeCell ref="Q15:S15"/>
    <mergeCell ref="T15:W15"/>
    <mergeCell ref="B13:I13"/>
    <mergeCell ref="L13:P13"/>
    <mergeCell ref="Q13:S13"/>
    <mergeCell ref="B14:I14"/>
    <mergeCell ref="L14:P14"/>
    <mergeCell ref="Q14:S14"/>
    <mergeCell ref="T13:W13"/>
    <mergeCell ref="T14:W14"/>
    <mergeCell ref="A6:H6"/>
    <mergeCell ref="AC7:AE7"/>
    <mergeCell ref="B22:I22"/>
    <mergeCell ref="L22:P22"/>
    <mergeCell ref="Q22:S22"/>
    <mergeCell ref="T22:W22"/>
    <mergeCell ref="B12:I12"/>
    <mergeCell ref="L12:P12"/>
    <mergeCell ref="Q12:S12"/>
    <mergeCell ref="T12:W12"/>
    <mergeCell ref="Y16:AB16"/>
    <mergeCell ref="AC16:AE16"/>
    <mergeCell ref="Y13:AB13"/>
    <mergeCell ref="T18:W18"/>
    <mergeCell ref="B17:I17"/>
    <mergeCell ref="L17:P17"/>
    <mergeCell ref="Q17:S17"/>
    <mergeCell ref="T17:W17"/>
    <mergeCell ref="Y17:AB17"/>
    <mergeCell ref="B16:I16"/>
    <mergeCell ref="L16:P16"/>
    <mergeCell ref="Q16:S16"/>
    <mergeCell ref="T16:W16"/>
    <mergeCell ref="B15:I15"/>
  </mergeCells>
  <phoneticPr fontId="0" type="noConversion"/>
  <conditionalFormatting sqref="AA43:AE45 AJ45:AK45">
    <cfRule type="cellIs" dxfId="1" priority="14" stopIfTrue="1" operator="equal">
      <formula>"לא תקין"</formula>
    </cfRule>
  </conditionalFormatting>
  <conditionalFormatting sqref="L11:L41">
    <cfRule type="expression" dxfId="0" priority="1" stopIfTrue="1">
      <formula>$BV11=7</formula>
    </cfRule>
  </conditionalFormatting>
  <printOptions horizontalCentered="1"/>
  <pageMargins left="0.11811023622047245" right="0.11811023622047245" top="0.15748031496062992" bottom="7.874015748031496E-2" header="0.31496062992125984" footer="0.19685039370078741"/>
  <pageSetup paperSize="9" scale="50" orientation="portrait" r:id="rId1"/>
  <ignoredErrors>
    <ignoredError sqref="D33"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3"/>
  <sheetViews>
    <sheetView rightToLeft="1" workbookViewId="0">
      <selection activeCell="C2" sqref="C2:C3"/>
    </sheetView>
  </sheetViews>
  <sheetFormatPr defaultRowHeight="12.75" x14ac:dyDescent="0.2"/>
  <sheetData>
    <row r="2" spans="3:3" x14ac:dyDescent="0.2">
      <c r="C2" s="131"/>
    </row>
    <row r="3" spans="3:3" x14ac:dyDescent="0.2">
      <c r="C3" s="13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218CBC06F8E9FF4D85E8491E2CF91598" ma:contentTypeVersion="0" ma:contentTypeDescription="צור מסמך חדש." ma:contentTypeScope="" ma:versionID="3da2af232dbff32ca5e100a46d67b25b">
  <xsd:schema xmlns:xsd="http://www.w3.org/2001/XMLSchema" xmlns:xs="http://www.w3.org/2001/XMLSchema" xmlns:p="http://schemas.microsoft.com/office/2006/metadata/properties" targetNamespace="http://schemas.microsoft.com/office/2006/metadata/properties" ma:root="true" ma:fieldsID="3c69e330b17b26747b49104fe0872e0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A38BF-5234-4C53-B33E-4174FB3267D4}">
  <ds:schemaRefs>
    <ds:schemaRef ds:uri="http://purl.org/dc/dcmitype/"/>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069E160-3008-4382-B213-7E36CDAF2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F0CDA14-D2B9-4101-9504-8F82927140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מפקחים ומתאמים</vt:lpstr>
      <vt:lpstr>גיליון1</vt:lpstr>
      <vt:lpstr>'מפקחים ומתאמים'!WPrint_Area_W</vt:lpstr>
      <vt:lpstr>סך_שעות</vt:lpstr>
    </vt:vector>
  </TitlesOfParts>
  <Company>MOD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ARIEL YEHIAM</cp:lastModifiedBy>
  <cp:lastPrinted>2019-03-14T11:09:02Z</cp:lastPrinted>
  <dcterms:created xsi:type="dcterms:W3CDTF">2008-04-02T13:12:20Z</dcterms:created>
  <dcterms:modified xsi:type="dcterms:W3CDTF">2020-11-09T10:34:03Z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